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C:\Users\Nazem\Desktop\FAF\tender\"/>
    </mc:Choice>
  </mc:AlternateContent>
  <xr:revisionPtr revIDLastSave="0" documentId="13_ncr:1_{BB68D21F-10FC-4499-8425-6F58063A83D9}" xr6:coauthVersionLast="47" xr6:coauthVersionMax="47" xr10:uidLastSave="{00000000-0000-0000-0000-000000000000}"/>
  <bookViews>
    <workbookView xWindow="-110" yWindow="-110" windowWidth="19420" windowHeight="10300" xr2:uid="{00000000-000D-0000-FFFF-FFFF00000000}"/>
  </bookViews>
  <sheets>
    <sheet name="اجمالي العرض" sheetId="9" r:id="rId1"/>
    <sheet name="A الفرن الشمسي - الصندوق" sheetId="3" r:id="rId2"/>
    <sheet name="مواد الاظاءه الشمسية B" sheetId="2" r:id="rId3"/>
    <sheet name="ادوات التدريب C  " sheetId="7" r:id="rId4"/>
  </sheets>
  <definedNames>
    <definedName name="_xlnm.Print_Area" localSheetId="1">'A الفرن الشمسي - الصندوق'!$A$1:$O$33</definedName>
    <definedName name="_xlnm.Print_Area" localSheetId="0">'اجمالي العرض'!$A$1:$L$32</definedName>
    <definedName name="_xlnm.Print_Area" localSheetId="3">'ادوات التدريب C  '!$A$1:$O$37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2" i="2" l="1"/>
  <c r="K7" i="2"/>
  <c r="H7" i="2"/>
  <c r="N7" i="2"/>
  <c r="K8" i="3"/>
  <c r="L8" i="3"/>
  <c r="M12" i="2"/>
  <c r="K12" i="2"/>
  <c r="K20" i="7"/>
  <c r="L20" i="7"/>
  <c r="K8" i="7"/>
  <c r="L8" i="7"/>
  <c r="M8" i="7"/>
  <c r="N8" i="7"/>
  <c r="K9" i="7"/>
  <c r="L9" i="7"/>
  <c r="M9" i="7"/>
  <c r="N9" i="7"/>
  <c r="K10" i="7"/>
  <c r="L10" i="7"/>
  <c r="M10" i="7"/>
  <c r="N10" i="7"/>
  <c r="K11" i="7"/>
  <c r="L11" i="7"/>
  <c r="M11" i="7"/>
  <c r="N11" i="7"/>
  <c r="K12" i="7"/>
  <c r="L12" i="7"/>
  <c r="M12" i="7"/>
  <c r="N12" i="7"/>
  <c r="K13" i="7"/>
  <c r="L13" i="7"/>
  <c r="M13" i="7"/>
  <c r="N13" i="7"/>
  <c r="K14" i="7"/>
  <c r="L14" i="7"/>
  <c r="M14" i="7"/>
  <c r="N14" i="7"/>
  <c r="K15" i="7"/>
  <c r="L15" i="7"/>
  <c r="M15" i="7"/>
  <c r="N15" i="7"/>
  <c r="K16" i="7"/>
  <c r="L16" i="7"/>
  <c r="M16" i="7"/>
  <c r="N16" i="7"/>
  <c r="K17" i="7"/>
  <c r="L17" i="7"/>
  <c r="M17" i="7"/>
  <c r="N17" i="7"/>
  <c r="K18" i="7"/>
  <c r="L18" i="7"/>
  <c r="M18" i="7"/>
  <c r="N18" i="7"/>
  <c r="K19" i="7"/>
  <c r="L19" i="7"/>
  <c r="M19" i="7"/>
  <c r="N19" i="7"/>
  <c r="M20" i="7"/>
  <c r="N20" i="7"/>
  <c r="K21" i="7"/>
  <c r="L21" i="7"/>
  <c r="M21" i="7"/>
  <c r="N21" i="7"/>
  <c r="K22" i="7"/>
  <c r="L22" i="7"/>
  <c r="M22" i="7"/>
  <c r="N22" i="7"/>
  <c r="K23" i="7"/>
  <c r="L23" i="7"/>
  <c r="M23" i="7"/>
  <c r="N23" i="7"/>
  <c r="K24" i="7"/>
  <c r="L24" i="7"/>
  <c r="M24" i="7"/>
  <c r="N24" i="7"/>
  <c r="K25" i="7"/>
  <c r="L25" i="7"/>
  <c r="M25" i="7"/>
  <c r="N25" i="7"/>
  <c r="K26" i="7"/>
  <c r="L26" i="7"/>
  <c r="M26" i="7"/>
  <c r="N26" i="7"/>
  <c r="K27" i="7"/>
  <c r="L27" i="7"/>
  <c r="M27" i="7"/>
  <c r="N27" i="7"/>
  <c r="K28" i="7"/>
  <c r="L28" i="7"/>
  <c r="M28" i="7"/>
  <c r="N28" i="7"/>
  <c r="K29" i="7"/>
  <c r="L29" i="7"/>
  <c r="M29" i="7"/>
  <c r="N29" i="7"/>
  <c r="K30" i="7"/>
  <c r="L30" i="7"/>
  <c r="M30" i="7"/>
  <c r="N30" i="7"/>
  <c r="K31" i="7"/>
  <c r="L31" i="7"/>
  <c r="M31" i="7"/>
  <c r="N31" i="7"/>
  <c r="K32" i="7"/>
  <c r="L32" i="7"/>
  <c r="M32" i="7"/>
  <c r="N32" i="7"/>
  <c r="K33" i="7"/>
  <c r="L33" i="7"/>
  <c r="M33" i="7"/>
  <c r="N33" i="7"/>
  <c r="K34" i="7"/>
  <c r="L34" i="7"/>
  <c r="M34" i="7"/>
  <c r="N34" i="7"/>
  <c r="K35" i="7"/>
  <c r="L35" i="7"/>
  <c r="M35" i="7"/>
  <c r="N35" i="7"/>
  <c r="K36" i="7"/>
  <c r="L36" i="7"/>
  <c r="M36" i="7"/>
  <c r="N36" i="7"/>
  <c r="N7" i="7"/>
  <c r="M7" i="7"/>
  <c r="L7" i="7"/>
  <c r="K7" i="7"/>
  <c r="I28" i="3"/>
  <c r="I27" i="3"/>
  <c r="I30" i="3"/>
  <c r="H30" i="3"/>
  <c r="G30" i="3"/>
  <c r="M8" i="3"/>
  <c r="N8" i="3"/>
  <c r="K9" i="3"/>
  <c r="L9" i="3"/>
  <c r="M9" i="3"/>
  <c r="N9" i="3"/>
  <c r="K10" i="3"/>
  <c r="L10" i="3"/>
  <c r="M10" i="3"/>
  <c r="N10" i="3"/>
  <c r="K11" i="3"/>
  <c r="L11" i="3"/>
  <c r="M11" i="3"/>
  <c r="N11" i="3"/>
  <c r="K12" i="3"/>
  <c r="L12" i="3"/>
  <c r="M12" i="3"/>
  <c r="N12" i="3"/>
  <c r="K14" i="3"/>
  <c r="L14" i="3"/>
  <c r="M14" i="3"/>
  <c r="N14" i="3"/>
  <c r="K15" i="3"/>
  <c r="L15" i="3"/>
  <c r="M15" i="3"/>
  <c r="N15" i="3"/>
  <c r="K16" i="3"/>
  <c r="L16" i="3"/>
  <c r="M16" i="3"/>
  <c r="N16" i="3"/>
  <c r="K17" i="3"/>
  <c r="L17" i="3"/>
  <c r="M17" i="3"/>
  <c r="N17" i="3"/>
  <c r="K18" i="3"/>
  <c r="L18" i="3"/>
  <c r="M18" i="3"/>
  <c r="N18" i="3"/>
  <c r="K19" i="3"/>
  <c r="L19" i="3"/>
  <c r="M19" i="3"/>
  <c r="N19" i="3"/>
  <c r="K20" i="3"/>
  <c r="L20" i="3"/>
  <c r="M20" i="3"/>
  <c r="N20" i="3"/>
  <c r="K21" i="3"/>
  <c r="L21" i="3"/>
  <c r="M21" i="3"/>
  <c r="N21" i="3"/>
  <c r="K22" i="3"/>
  <c r="L22" i="3"/>
  <c r="M22" i="3"/>
  <c r="N22" i="3"/>
  <c r="K23" i="3"/>
  <c r="L23" i="3"/>
  <c r="M23" i="3"/>
  <c r="N23" i="3"/>
  <c r="K24" i="3"/>
  <c r="L24" i="3"/>
  <c r="M24" i="3"/>
  <c r="N24" i="3"/>
  <c r="K25" i="3"/>
  <c r="L25" i="3"/>
  <c r="M25" i="3"/>
  <c r="N25" i="3"/>
  <c r="K26" i="3"/>
  <c r="L26" i="3"/>
  <c r="M26" i="3"/>
  <c r="N26" i="3"/>
  <c r="K27" i="3"/>
  <c r="L27" i="3"/>
  <c r="M27" i="3"/>
  <c r="N27" i="3"/>
  <c r="K28" i="3"/>
  <c r="L28" i="3"/>
  <c r="M28" i="3"/>
  <c r="N28" i="3"/>
  <c r="K29" i="3"/>
  <c r="L29" i="3"/>
  <c r="M29" i="3"/>
  <c r="N29" i="3"/>
  <c r="K30" i="3"/>
  <c r="L30" i="3"/>
  <c r="M30" i="3"/>
  <c r="N30" i="3"/>
  <c r="K31" i="3"/>
  <c r="L31" i="3"/>
  <c r="M31" i="3"/>
  <c r="N31" i="3"/>
  <c r="K32" i="3"/>
  <c r="L32" i="3"/>
  <c r="M32" i="3"/>
  <c r="N32" i="3"/>
  <c r="N7" i="3"/>
  <c r="M7" i="3"/>
  <c r="L7" i="3"/>
  <c r="K7" i="3"/>
  <c r="L7" i="2"/>
  <c r="M7" i="2"/>
  <c r="K8" i="2"/>
  <c r="L8" i="2"/>
  <c r="M8" i="2"/>
  <c r="N8" i="2"/>
  <c r="K9" i="2"/>
  <c r="L9" i="2"/>
  <c r="M9" i="2"/>
  <c r="N9" i="2"/>
  <c r="K10" i="2"/>
  <c r="L10" i="2"/>
  <c r="M10" i="2"/>
  <c r="N10" i="2"/>
  <c r="K11" i="2"/>
  <c r="L11" i="2"/>
  <c r="M11" i="2"/>
  <c r="N11" i="2"/>
  <c r="L12" i="2"/>
  <c r="N12" i="2"/>
  <c r="K13" i="2"/>
  <c r="L13" i="2"/>
  <c r="M13" i="2"/>
  <c r="N13" i="2"/>
  <c r="K14" i="2"/>
  <c r="L14" i="2"/>
  <c r="M14" i="2"/>
  <c r="N14" i="2"/>
  <c r="M16" i="2"/>
  <c r="K17" i="2"/>
  <c r="L17" i="2"/>
  <c r="M17" i="2"/>
  <c r="N17" i="2"/>
  <c r="K18" i="2"/>
  <c r="L18" i="2"/>
  <c r="M18" i="2"/>
  <c r="N18" i="2"/>
  <c r="K19" i="2"/>
  <c r="L19" i="2"/>
  <c r="M19" i="2"/>
  <c r="N19" i="2"/>
  <c r="K15" i="2"/>
  <c r="N15" i="2"/>
  <c r="L15" i="2"/>
  <c r="M15" i="2"/>
  <c r="J37" i="7"/>
  <c r="J8" i="7"/>
  <c r="J9" i="7"/>
  <c r="J10" i="7"/>
  <c r="J11" i="7"/>
  <c r="J12" i="7"/>
  <c r="J13" i="7"/>
  <c r="J14" i="7"/>
  <c r="J15" i="7"/>
  <c r="J16" i="7"/>
  <c r="J17" i="7"/>
  <c r="J18" i="7"/>
  <c r="J19" i="7"/>
  <c r="J20" i="7"/>
  <c r="J21" i="7"/>
  <c r="J22" i="7"/>
  <c r="J23" i="7"/>
  <c r="J24" i="7"/>
  <c r="J25" i="7"/>
  <c r="J26" i="7"/>
  <c r="J27" i="7"/>
  <c r="J28" i="7"/>
  <c r="J29" i="7"/>
  <c r="J30" i="7"/>
  <c r="J31" i="7"/>
  <c r="J32" i="7"/>
  <c r="J33" i="7"/>
  <c r="J34" i="7"/>
  <c r="J35" i="7"/>
  <c r="J36" i="7"/>
  <c r="J7" i="7"/>
  <c r="I11" i="7"/>
  <c r="I12" i="7"/>
  <c r="I13" i="7"/>
  <c r="I14" i="7"/>
  <c r="I15" i="7"/>
  <c r="I16" i="7"/>
  <c r="I17" i="7"/>
  <c r="I18" i="7"/>
  <c r="I19" i="7"/>
  <c r="I20" i="7"/>
  <c r="I21" i="7"/>
  <c r="I22" i="7"/>
  <c r="I23" i="7"/>
  <c r="I24" i="7"/>
  <c r="I25" i="7"/>
  <c r="I26" i="7"/>
  <c r="I27" i="7"/>
  <c r="I28" i="7"/>
  <c r="I29" i="7"/>
  <c r="I30" i="7"/>
  <c r="I31" i="7"/>
  <c r="I32" i="7"/>
  <c r="I33" i="7"/>
  <c r="I34" i="7"/>
  <c r="I35" i="7"/>
  <c r="I36" i="7"/>
  <c r="I10" i="7"/>
  <c r="G11" i="7"/>
  <c r="G12" i="7"/>
  <c r="G13" i="7"/>
  <c r="G14" i="7"/>
  <c r="G15" i="7"/>
  <c r="G16" i="7"/>
  <c r="G17" i="7"/>
  <c r="G18" i="7"/>
  <c r="G19" i="7"/>
  <c r="G20" i="7"/>
  <c r="G21" i="7"/>
  <c r="G22" i="7"/>
  <c r="G23" i="7"/>
  <c r="G24" i="7"/>
  <c r="G25" i="7"/>
  <c r="G26" i="7"/>
  <c r="G27" i="7"/>
  <c r="G28" i="7"/>
  <c r="G29" i="7"/>
  <c r="G30" i="7"/>
  <c r="G31" i="7"/>
  <c r="G32" i="7"/>
  <c r="G33" i="7"/>
  <c r="G34" i="7"/>
  <c r="G35" i="7"/>
  <c r="G36" i="7"/>
  <c r="G10" i="7"/>
  <c r="G7" i="7"/>
  <c r="G26" i="3"/>
  <c r="G27" i="3"/>
  <c r="G28" i="3"/>
  <c r="G29" i="3"/>
  <c r="G31" i="3"/>
  <c r="G32" i="3"/>
  <c r="I29" i="3"/>
  <c r="J30" i="3"/>
  <c r="I31" i="3"/>
  <c r="J31" i="3" s="1"/>
  <c r="I32" i="3"/>
  <c r="J32" i="3"/>
  <c r="G13" i="3"/>
  <c r="L13" i="3" s="1"/>
  <c r="H13" i="3"/>
  <c r="M13" i="3" s="1"/>
  <c r="I13" i="3"/>
  <c r="J13" i="3" s="1"/>
  <c r="K13" i="3" s="1"/>
  <c r="G14" i="3"/>
  <c r="H14" i="3"/>
  <c r="I14" i="3"/>
  <c r="J14" i="3"/>
  <c r="G15" i="3"/>
  <c r="H15" i="3"/>
  <c r="I15" i="3"/>
  <c r="J15" i="3"/>
  <c r="G16" i="3"/>
  <c r="H16" i="3"/>
  <c r="I16" i="3"/>
  <c r="J16" i="3"/>
  <c r="G17" i="3"/>
  <c r="H17" i="3"/>
  <c r="I17" i="3"/>
  <c r="J17" i="3"/>
  <c r="G18" i="3"/>
  <c r="H18" i="3"/>
  <c r="I18" i="3"/>
  <c r="J18" i="3"/>
  <c r="G19" i="3"/>
  <c r="H19" i="3"/>
  <c r="I19" i="3"/>
  <c r="J19" i="3"/>
  <c r="G20" i="3"/>
  <c r="H20" i="3"/>
  <c r="I20" i="3"/>
  <c r="J20" i="3"/>
  <c r="G21" i="3"/>
  <c r="H21" i="3"/>
  <c r="I21" i="3"/>
  <c r="J21" i="3"/>
  <c r="G22" i="3"/>
  <c r="H22" i="3"/>
  <c r="I22" i="3"/>
  <c r="J22" i="3"/>
  <c r="G23" i="3"/>
  <c r="H23" i="3"/>
  <c r="I23" i="3"/>
  <c r="J23" i="3"/>
  <c r="G24" i="3"/>
  <c r="H24" i="3"/>
  <c r="I24" i="3"/>
  <c r="J24" i="3"/>
  <c r="G25" i="3"/>
  <c r="H25" i="3"/>
  <c r="I25" i="3"/>
  <c r="J25" i="3"/>
  <c r="H26" i="3"/>
  <c r="I26" i="3"/>
  <c r="J26" i="3"/>
  <c r="H27" i="3"/>
  <c r="J27" i="3"/>
  <c r="H28" i="3"/>
  <c r="J28" i="3"/>
  <c r="G8" i="3"/>
  <c r="H8" i="3"/>
  <c r="I8" i="3"/>
  <c r="J8" i="3"/>
  <c r="G9" i="3"/>
  <c r="H9" i="3"/>
  <c r="I9" i="3"/>
  <c r="J9" i="3"/>
  <c r="G10" i="3"/>
  <c r="H10" i="3"/>
  <c r="I10" i="3"/>
  <c r="J10" i="3"/>
  <c r="G11" i="3"/>
  <c r="H11" i="3"/>
  <c r="I11" i="3"/>
  <c r="J11" i="3"/>
  <c r="G12" i="3"/>
  <c r="H12" i="3"/>
  <c r="I12" i="3"/>
  <c r="J12" i="3"/>
  <c r="J7" i="3"/>
  <c r="I7" i="3"/>
  <c r="G7" i="3"/>
  <c r="H7" i="3"/>
  <c r="G19" i="2"/>
  <c r="I19" i="2"/>
  <c r="G8" i="2"/>
  <c r="H8" i="2"/>
  <c r="I8" i="2"/>
  <c r="G9" i="2"/>
  <c r="H9" i="2"/>
  <c r="I9" i="2"/>
  <c r="G10" i="2"/>
  <c r="H10" i="2"/>
  <c r="I10" i="2"/>
  <c r="G11" i="2"/>
  <c r="H11" i="2"/>
  <c r="I11" i="2"/>
  <c r="H12" i="2"/>
  <c r="I12" i="2"/>
  <c r="G13" i="2"/>
  <c r="H13" i="2"/>
  <c r="I13" i="2"/>
  <c r="G14" i="2"/>
  <c r="H14" i="2"/>
  <c r="I14" i="2"/>
  <c r="G15" i="2"/>
  <c r="H15" i="2"/>
  <c r="I15" i="2"/>
  <c r="G16" i="2"/>
  <c r="L16" i="2" s="1"/>
  <c r="H16" i="2"/>
  <c r="I16" i="2"/>
  <c r="N16" i="2" s="1"/>
  <c r="G17" i="2"/>
  <c r="H17" i="2"/>
  <c r="I17" i="2"/>
  <c r="G18" i="2"/>
  <c r="H18" i="2"/>
  <c r="I18" i="2"/>
  <c r="H19" i="2"/>
  <c r="G7" i="2"/>
  <c r="I7" i="2"/>
  <c r="N13" i="3" l="1"/>
  <c r="J29" i="3"/>
  <c r="F33" i="7" l="1"/>
  <c r="F8" i="3"/>
  <c r="F9" i="3"/>
  <c r="F10" i="3"/>
  <c r="F11" i="3"/>
  <c r="F12" i="3"/>
  <c r="F13" i="3"/>
  <c r="F14" i="3"/>
  <c r="F15" i="3"/>
  <c r="F16" i="3"/>
  <c r="F17" i="3"/>
  <c r="F18" i="3"/>
  <c r="F19" i="3"/>
  <c r="F20" i="3"/>
  <c r="F21" i="3"/>
  <c r="F22" i="3"/>
  <c r="F23" i="3"/>
  <c r="F24" i="3"/>
  <c r="F25" i="3"/>
  <c r="F26" i="3"/>
  <c r="F27" i="3"/>
  <c r="F28" i="3"/>
  <c r="F29" i="3"/>
  <c r="F30" i="3"/>
  <c r="F31" i="3"/>
  <c r="F32" i="3"/>
  <c r="F7" i="3"/>
  <c r="P27" i="7"/>
  <c r="G20" i="2"/>
  <c r="H20" i="2"/>
  <c r="I20" i="2"/>
  <c r="F8" i="2"/>
  <c r="F9" i="2"/>
  <c r="F10" i="2"/>
  <c r="F11" i="2"/>
  <c r="F12" i="2"/>
  <c r="F13" i="2"/>
  <c r="F14" i="2"/>
  <c r="F15" i="2"/>
  <c r="F16" i="2"/>
  <c r="F17" i="2"/>
  <c r="F18" i="2"/>
  <c r="F19" i="2"/>
  <c r="F7" i="2"/>
  <c r="J7" i="2"/>
  <c r="J8" i="2"/>
  <c r="J9" i="2"/>
  <c r="J10" i="2"/>
  <c r="J11" i="2"/>
  <c r="J12" i="2"/>
  <c r="J13" i="2"/>
  <c r="J14" i="2"/>
  <c r="J15" i="2"/>
  <c r="J16" i="2"/>
  <c r="K16" i="2" s="1"/>
  <c r="J17" i="2"/>
  <c r="J18" i="2"/>
  <c r="J19" i="2"/>
  <c r="F8" i="7"/>
  <c r="F9" i="7"/>
  <c r="F10" i="7"/>
  <c r="F11" i="7"/>
  <c r="F12" i="7"/>
  <c r="F13" i="7"/>
  <c r="F14" i="7"/>
  <c r="F15" i="7"/>
  <c r="F16" i="7"/>
  <c r="F17" i="7"/>
  <c r="F18" i="7"/>
  <c r="F19" i="7"/>
  <c r="F20" i="7"/>
  <c r="F21" i="7"/>
  <c r="F22" i="7"/>
  <c r="F23" i="7"/>
  <c r="F24" i="7"/>
  <c r="F25" i="7"/>
  <c r="F26" i="7"/>
  <c r="F27" i="7"/>
  <c r="F28" i="7"/>
  <c r="F29" i="7"/>
  <c r="F30" i="7"/>
  <c r="F31" i="7"/>
  <c r="F32" i="7"/>
  <c r="F34" i="7"/>
  <c r="F35" i="7"/>
  <c r="F36" i="7"/>
  <c r="F7" i="7"/>
  <c r="H31" i="3"/>
  <c r="H32" i="3"/>
  <c r="H37" i="7"/>
  <c r="I37" i="7"/>
  <c r="E37" i="7"/>
  <c r="O20" i="2"/>
  <c r="O33" i="3"/>
  <c r="E33" i="3"/>
  <c r="L20" i="2" l="1"/>
  <c r="J20" i="2"/>
  <c r="F37" i="7"/>
  <c r="G33" i="3"/>
  <c r="I33" i="3"/>
  <c r="H33" i="3"/>
  <c r="L33" i="3"/>
  <c r="F33" i="3"/>
  <c r="K20" i="2" l="1"/>
  <c r="G18" i="9" s="1"/>
  <c r="N20" i="2"/>
  <c r="N37" i="7"/>
  <c r="N33" i="3"/>
  <c r="M20" i="2"/>
  <c r="M37" i="7"/>
  <c r="M33" i="3"/>
  <c r="K33" i="3"/>
  <c r="G17" i="9" s="1"/>
  <c r="J33" i="3"/>
  <c r="S34" i="7" l="1"/>
  <c r="G37" i="7" l="1"/>
  <c r="K37" i="7" l="1"/>
  <c r="G19" i="9" s="1"/>
  <c r="G20" i="9" s="1"/>
  <c r="L37" i="7"/>
</calcChain>
</file>

<file path=xl/sharedStrings.xml><?xml version="1.0" encoding="utf-8"?>
<sst xmlns="http://schemas.openxmlformats.org/spreadsheetml/2006/main" count="306" uniqueCount="230">
  <si>
    <t>الوحدة</t>
  </si>
  <si>
    <t>ملاحظات</t>
  </si>
  <si>
    <t>لوح</t>
  </si>
  <si>
    <t>كرتون</t>
  </si>
  <si>
    <t>باكت</t>
  </si>
  <si>
    <t>علبة</t>
  </si>
  <si>
    <t xml:space="preserve">بطارية </t>
  </si>
  <si>
    <t xml:space="preserve">لوح شمسي </t>
  </si>
  <si>
    <t xml:space="preserve">منظم </t>
  </si>
  <si>
    <t>حقيبة اسعافات أولية صغيرة</t>
  </si>
  <si>
    <t>الايضاح</t>
  </si>
  <si>
    <t>العدد للنموذج الواحد</t>
  </si>
  <si>
    <t>التصنيف حسب المرحلة والغرض</t>
  </si>
  <si>
    <t>لمرحلة الإنتاج والتركيب</t>
  </si>
  <si>
    <t>للمنح للمشاريع المصغرة</t>
  </si>
  <si>
    <t>إطار</t>
  </si>
  <si>
    <t xml:space="preserve">قطعة خشب – أرضية الفرن-  النوع: خشب اسود  MDF  – سماكة الخشب  12 مم- المقاس: 45 سم طول *40 سم  عرض </t>
  </si>
  <si>
    <t>قطعة</t>
  </si>
  <si>
    <t>قطع خشب. جوانب الطول للفرن -  النوع: خشب اسود  MDF  – سماكة الخشب  12 مم- المقاس: 45 سم طول *20 سم  عرض</t>
  </si>
  <si>
    <t>قطعة خشب. جوانب العرض للفرن  -  النوع: خشب اسود  MDF  – سماكة الخشب  12 مم- المقاس: 37.7 سم طول *20 سم  عرض</t>
  </si>
  <si>
    <t>قطع خشب. لجوانب الدرج الطولي للفرن  -  النوع: خشب اسود  MDF  – سماكة الخشب  12 مم- المقاس: 42 سم طول *18 سم  عرض</t>
  </si>
  <si>
    <t>قطع خشب. لخلفية الدرج العرضي للفرن  -  النوع: خشب اسود  MDF  – سماكة الخشب  12 مم- المقاس: 34.7 سم طول *18 سم  عرض</t>
  </si>
  <si>
    <t>قطعة خشب لحامل العاكس للفرن  -  النوع: خشب اسود  MDF  – سماكة الخشب  12 مم- المقاس: 46.2  سم طول *40 سم  عرض</t>
  </si>
  <si>
    <t xml:space="preserve">اطار مربع – النوع: خشب اسود  MDF  – سماكة الخشب  4 مم   - المقاس: 46.2  سم طول *40 سم  عرض - و عرض البرواز 3 سم  </t>
  </si>
  <si>
    <t>مسطرة خشب لتثبيت العاكس - النوع: خشب اسود  MDF  – سماكة الخشب  12 مم- المقاس: 30 سم طول *3 سم  عرض – مخرمة بمعدل 15 فتحة</t>
  </si>
  <si>
    <t xml:space="preserve">مفصلات حديد مطلي ضد الذحل – السماكة: 1.5 مم (2 براغي في كل جانب) - المقاس 3*5 سم – اللون : فضي   </t>
  </si>
  <si>
    <t xml:space="preserve">يدات حمل حديد مطلي – العرص 2 سم * الطول 13 سم - اللون: ابيض </t>
  </si>
  <si>
    <t>قواعد - ربلات تكايات ربل – اللون: ابيض- الارتفاع 3.5 سم والقطر 4 سم</t>
  </si>
  <si>
    <t xml:space="preserve">مغلقة كبس نوع حديد مطلي ضد الذحل – اللون: فضي – الطول 6 سم * 2 سم </t>
  </si>
  <si>
    <t>علب غراء خشب - لون ابيض – 500 جرام</t>
  </si>
  <si>
    <t>غراء الموكيت لتثبيت العازل والباكن - 500 جرام</t>
  </si>
  <si>
    <t xml:space="preserve">لمبة كهرباء -  12فولت 7وات </t>
  </si>
  <si>
    <t xml:space="preserve">لمبة كهرباء -  12فولت 10وات </t>
  </si>
  <si>
    <t>صندوق للبطارية من البلاستيك يشترط في الصندوق ان يتسع للبطارية ومرور الاسلاك - يجب ان يكون جيد الاغلاق</t>
  </si>
  <si>
    <t>صندوق</t>
  </si>
  <si>
    <t>زوج لجز لللطارية 2.5مم  - يشترط في اللجز ان يكون مناسب لسلك والبطارية</t>
  </si>
  <si>
    <t>زوج لجز</t>
  </si>
  <si>
    <t>هولدر تعليق مشترك - يشترط ان يكون بلاستيك ومتحرك</t>
  </si>
  <si>
    <t>عدد  الوحدات ( القطع) للنموذج الواحد</t>
  </si>
  <si>
    <t xml:space="preserve"> زوج كوانش MC4</t>
  </si>
  <si>
    <t xml:space="preserve">ميازين ماء 30سم </t>
  </si>
  <si>
    <t>دريل</t>
  </si>
  <si>
    <t xml:space="preserve">لفة </t>
  </si>
  <si>
    <t>حقيبة</t>
  </si>
  <si>
    <t>كمامات - باكتات 20 قطعة</t>
  </si>
  <si>
    <t>أوراق صنفرة لتنعيم الحواف للزجاج والخشب</t>
  </si>
  <si>
    <t>العدد للمنظومة الواحدة</t>
  </si>
  <si>
    <t xml:space="preserve">زوج كوانش </t>
  </si>
  <si>
    <t>سكاريب خزق اسود هنش الا ربع - بواكت نصف كيلو</t>
  </si>
  <si>
    <t>مقصات لقص الصاج الالومنيوم الخفيف</t>
  </si>
  <si>
    <t>زوج</t>
  </si>
  <si>
    <t>بدلة</t>
  </si>
  <si>
    <t>سكرب</t>
  </si>
  <si>
    <t>دبابيس خشب</t>
  </si>
  <si>
    <t xml:space="preserve"> </t>
  </si>
  <si>
    <t xml:space="preserve">نظارات بلاستيك مهنية </t>
  </si>
  <si>
    <t>قبعة</t>
  </si>
  <si>
    <t>اوفركوت (بالطو قماش لون ازرق بجيوب مقاسات M &amp;L&amp;XL)</t>
  </si>
  <si>
    <t xml:space="preserve">جزمات شراع مقاسات متعدد من مقاس 36 الى 40 </t>
  </si>
  <si>
    <r>
      <t xml:space="preserve">للتدريب والعينات للمتدربات </t>
    </r>
    <r>
      <rPr>
        <sz val="9"/>
        <rFont val="Calibri"/>
        <family val="2"/>
        <scheme val="minor"/>
      </rPr>
      <t>(35مدرب)</t>
    </r>
  </si>
  <si>
    <t xml:space="preserve">اجمالي التكلفة </t>
  </si>
  <si>
    <t xml:space="preserve">اجمالي الكمية المطلوبة </t>
  </si>
  <si>
    <t xml:space="preserve">السعر الإجمالي للكمية المطلوبة </t>
  </si>
  <si>
    <t>السعر الإجمالي للتدريب</t>
  </si>
  <si>
    <t>للمنح للمشاريع المصغرة عدد 375*2 قطعة لكل مستفيد</t>
  </si>
  <si>
    <t xml:space="preserve">سيلكون شفاف لتثبيت وتكتيم الزجاج </t>
  </si>
  <si>
    <t>السعر الإجمالي لكمية المنح الصغيرة لعدد 375 مستفيدة *2</t>
  </si>
  <si>
    <t>الكميات حسب المرحلة والغرض</t>
  </si>
  <si>
    <t>السعرالاجمالي حسب كل تصنيف ومرحلة</t>
  </si>
  <si>
    <t>مطارق صغيرة</t>
  </si>
  <si>
    <t xml:space="preserve">مسدسات سيليكون نوعيه ذات جودة مناسبة </t>
  </si>
  <si>
    <t xml:space="preserve">شريط قياس (متر) قياس 3 متر </t>
  </si>
  <si>
    <t xml:space="preserve">مشارط بلاستيك لقطع العازل الحراري مع الشفرات </t>
  </si>
  <si>
    <t xml:space="preserve">باكتات أقلام رصاص عبوة 12 قلم </t>
  </si>
  <si>
    <t>علب مطاط (ربل) لاستخدام في عراء الخشب وغراء الموكيت (يصب الغراء داخلها للاستخدام مباشرة على المواد)</t>
  </si>
  <si>
    <t>مفاتيح ربط -  (ديسميس مربع صغير 4مم ديسميس مربع كبير 5مم) جهتين مربع وعادي نوع جيد</t>
  </si>
  <si>
    <t>زراديات قص و ربط - كتر واير (كلبة عادية)</t>
  </si>
  <si>
    <t xml:space="preserve">زرادية راس طويل    - زرادية </t>
  </si>
  <si>
    <t>كفوف عمال جلدية قماشية او كتان (جلدية في ظهر اليد و قماشية راحة اليد )</t>
  </si>
  <si>
    <t xml:space="preserve">تيب كهرباء ممتاز  - لصقة </t>
  </si>
  <si>
    <r>
      <t>To be Filled by Bidder (COMPULSORY)</t>
    </r>
    <r>
      <rPr>
        <sz val="10"/>
        <color rgb="FF365F91"/>
        <rFont val="Times New Roman"/>
        <family val="1"/>
      </rPr>
      <t xml:space="preserve">يتم تعبئتها من قبل المتقدم (اجباري) </t>
    </r>
  </si>
  <si>
    <t>(</t>
  </si>
  <si>
    <t>)</t>
  </si>
  <si>
    <r>
      <t>2.  Authorized Representative Name /</t>
    </r>
    <r>
      <rPr>
        <b/>
        <sz val="10"/>
        <color theme="1"/>
        <rFont val="Arial"/>
        <family val="2"/>
      </rPr>
      <t xml:space="preserve"> اسم الشخص المفوض </t>
    </r>
  </si>
  <si>
    <t>(Land Line:</t>
  </si>
  <si>
    <t>/ Mobile No:</t>
  </si>
  <si>
    <r>
      <t>Bills of Quantities and prices</t>
    </r>
    <r>
      <rPr>
        <b/>
        <sz val="12"/>
        <color rgb="FF000000"/>
        <rFont val="Arial"/>
        <family val="2"/>
      </rPr>
      <t xml:space="preserve"> جداول الكميات والاسعار </t>
    </r>
  </si>
  <si>
    <t xml:space="preserve">مواصفات البند </t>
  </si>
  <si>
    <t xml:space="preserve">مؤسسة لاجل الجميع         For All Foundation </t>
  </si>
  <si>
    <t xml:space="preserve">قطعة خشب. لارضية درج الفرن  -  النوع: خشب اسود  MDF  – سماكة الخشب  12 مم- المقاس: 42سم طول *37 سم  عرض </t>
  </si>
  <si>
    <r>
      <t xml:space="preserve">قطعة خشب. لباب الدرج للفرن  -  النوع: خشب اسود  MDF  – سماكة الخشب </t>
    </r>
    <r>
      <rPr>
        <b/>
        <sz val="14"/>
        <color theme="1"/>
        <rFont val="Calibri"/>
        <family val="2"/>
        <scheme val="minor"/>
      </rPr>
      <t xml:space="preserve"> </t>
    </r>
    <r>
      <rPr>
        <b/>
        <sz val="11"/>
        <color theme="1"/>
        <rFont val="Calibri"/>
        <family val="2"/>
        <scheme val="minor"/>
      </rPr>
      <t>12مم</t>
    </r>
    <r>
      <rPr>
        <sz val="11"/>
        <color theme="1"/>
        <rFont val="Calibri"/>
        <family val="2"/>
        <scheme val="minor"/>
      </rPr>
      <t>-</t>
    </r>
    <r>
      <rPr>
        <sz val="12"/>
        <color theme="1"/>
        <rFont val="Calibri"/>
        <family val="2"/>
        <scheme val="minor"/>
      </rPr>
      <t xml:space="preserve"> المقاس: 40 سم طول *22.4 سم  عرض</t>
    </r>
  </si>
  <si>
    <t>I undersigned _________________________________, agree to provide For All Foundation, with items with the following specifications, according to the general conditions and responsibilities that I engage myself to follow.</t>
  </si>
  <si>
    <t xml:space="preserve">انا الموقع ادناه ---------------------------------------------- اوافق على تزويد مؤسسة لاجل الجميع بهذه البنود بالمواصفات التالية وفقا للشروط العامة والمسؤوليات التي وافقت عليها بنفسي. </t>
  </si>
  <si>
    <t xml:space="preserve"> الواح كرتون للتدريب -  المقاس 100 سم * 200 سم</t>
  </si>
  <si>
    <t xml:space="preserve"> لوح شمسي  - 100 وات </t>
  </si>
  <si>
    <t xml:space="preserve"> منظم PWM - قدرة لا تقل عن 20امبير  - يشترط توفر منفذ  USP واحد </t>
  </si>
  <si>
    <t xml:space="preserve">دباسة خشب  نوع جيد </t>
  </si>
  <si>
    <t xml:space="preserve">Annex C Financial Offer Form ملحق (ت) نموذج العرض المالي
Supply and delivery of raw materials and production tools for solar ovens and solar lighting materials and tools in Al-Qabaita District, Lahj Governorate, and Qatan District, Hadhramaut Governorate.
توريد وتوصيل مواد اولية وادوات انتاج افران شمسة ومواد وادوات اضاءة شمسية في مديرية القبيطة محافظة لحج ومديرية قطن محافظة حضرموت.
Tender No.FAF-01-2025 
</t>
  </si>
  <si>
    <t xml:space="preserve">Annex C Financial Offer Form ملحق (ت) نموذج العرض المالي
Supply and delivery of raw materials and production tools for solar ovens and solar lighting materials and tools in Al-Qabaita District, Lahj Governorate, and Qatan District, Hadhramaut Governorate.
توريد وتوصيل مواد اولية وادوات انتاج افران شمسة ومواد وادوات اضاءة شمسية في مديرية القبيطة محافظة لحج ومديرية قطن محافظة حضرموت.
Tender No.FAF-01-2025 </t>
  </si>
  <si>
    <t xml:space="preserve">مؤسسة لاجل الجميع For All Foundation 
مشروع تمكين النساء في مجال الطاقة المتجددة
</t>
  </si>
  <si>
    <t xml:space="preserve">C  جدول الأدوات للتدريب والإنتاج </t>
  </si>
  <si>
    <t>الكلفة  للقطعة الواحدة  (بالدولار)</t>
  </si>
  <si>
    <r>
      <t>قطع زجاج</t>
    </r>
    <r>
      <rPr>
        <sz val="12"/>
        <rFont val="Calibri"/>
        <family val="2"/>
        <scheme val="minor"/>
      </rPr>
      <t xml:space="preserve"> شفاف للافران - سمك 3 مم - المقاس: 40 سم طول *35 سم  عرض</t>
    </r>
  </si>
  <si>
    <t>عازل حراري من الفوم - سمك 0.8 سم - مغطى بطبقة فضية لامعة وعاكسة للإضاءة -  المقاس: 77  سم طول *71 سم  عرض</t>
  </si>
  <si>
    <t>صفائح الومنيوم قابلة للثني - فضية اللون لامعة وعاكسة للإضاءة - سمك 0.5 سم - المقاس: 76.5 سم طول *71.5 سم عرض</t>
  </si>
  <si>
    <t>عاكس (مرايا ورقية) - لاصق -  اللون : نيكل/ فضي لامع - مقاوم للحرارة والرطوبة - السمك 18 ميكرو - ) - المقاس: 40.5  سم طول * 34 سم  عرض</t>
  </si>
  <si>
    <r>
      <t xml:space="preserve">إناء طبخ معدن (الومنيوم) مع الغطاء – السمك: ( 1 مم) -  اللون اسود - المقاس (دائري والقطر الداخلى 19 سم </t>
    </r>
    <r>
      <rPr>
        <b/>
        <sz val="12"/>
        <rFont val="Calibri"/>
        <family val="2"/>
        <scheme val="minor"/>
      </rPr>
      <t>وارتفاع 15 سم</t>
    </r>
    <r>
      <rPr>
        <sz val="12"/>
        <rFont val="Calibri"/>
        <family val="2"/>
        <scheme val="minor"/>
      </rPr>
      <t>) – مع يدات للحمل ويد قابلة للثني (متحركة) للغطاء</t>
    </r>
  </si>
  <si>
    <t xml:space="preserve">باكن تكتيم ربل اسود - السماكة 4 مم - المقاس 1 سم عرض * 125 سم  </t>
  </si>
  <si>
    <t>براغي صغبر  3.5*16 مم لتثبيت المفصلات ويدات الحمل والقواعد والمغالق الكبس. حديد مطلي – فضي او ذهبي  - 50 حبة</t>
  </si>
  <si>
    <t>الكلفة  (بالدولار)</t>
  </si>
  <si>
    <t xml:space="preserve">لفات قصدير عاكس - للتدريب بدل المرايا الورقية - النوع المتوسط المستخدم لتغليف الطعام - مقاس العرض 50 سم - السمك (18 ميكرو) - اللون: فضي لامع الطول 7 متر. </t>
  </si>
  <si>
    <t>مشمع شفاف بلاستيك 180سم * 100سم -يستخدم بدل الزجاج-  لتمارين الفرن الشمسي  2 ملي - المقاس40 سم الطول * 35 سم العرض.</t>
  </si>
  <si>
    <r>
      <t xml:space="preserve">مساطر بلاستيك لتثبيت العاكس </t>
    </r>
    <r>
      <rPr>
        <b/>
        <sz val="12"/>
        <rFont val="Calibri"/>
        <family val="2"/>
        <scheme val="minor"/>
      </rPr>
      <t>-60  سم ,</t>
    </r>
    <r>
      <rPr>
        <sz val="12"/>
        <rFont val="Calibri"/>
        <family val="2"/>
        <scheme val="minor"/>
      </rPr>
      <t xml:space="preserve">  15 سم . الذي يستخدم لتعكيس السيارات</t>
    </r>
  </si>
  <si>
    <t xml:space="preserve">إزاميل نحت الخشب حجم صغير -  أداة حفر للخشب (منقار نحت الخشب) </t>
  </si>
  <si>
    <t>مناشير خشب يد - الحجم الصغيرة الحجم 30 سم</t>
  </si>
  <si>
    <t> حقيبة تخزين للعدة المهنية (حديد/ بلستيك) تستوعب كل القطع المطلوبة  بدون الدريل الحجم 43 سم .</t>
  </si>
  <si>
    <r>
      <t xml:space="preserve"> دريلات  (مسدسات كهربائي شحن 12 فولت للثقب وفك وتركيب البراغي شاملا 2 بطارية 12فولت وريش الثقب و المفكات وحقيبة الحفظ ) </t>
    </r>
    <r>
      <rPr>
        <sz val="12"/>
        <rFont val="Arial-BoldMT"/>
        <charset val="178"/>
      </rPr>
      <t>الجودة جيدة</t>
    </r>
  </si>
  <si>
    <r>
      <t xml:space="preserve">كليب ميتر AC-DC - كليب ميتر </t>
    </r>
    <r>
      <rPr>
        <sz val="12"/>
        <rFont val="Calibri-Bold"/>
      </rPr>
      <t>UNI-T202 - يشترط قياس امبير مستمر ومتردد</t>
    </r>
  </si>
  <si>
    <t> حقيبة  لادوات العمل الأساسية التي يسهل  حملها والتنقل بها  (حقيبة ظهر قماشية)</t>
  </si>
  <si>
    <t xml:space="preserve">قبعة حماية بلاستيكية قبعة حماية بلاستيكية اللون ابيض او اصفر تستخدم للمهندسين </t>
  </si>
  <si>
    <t xml:space="preserve">بطارية - 12 فولت لا تقل عن 26امبير - يشترط ان تكون نوع مغلق </t>
  </si>
  <si>
    <t>سلك كهرباء  - لفة 2,5مم سلك مبروم  )2.5*2( الطول 5 متر ، النوع - نحاس</t>
  </si>
  <si>
    <t>سلك كهرباء  - لفة لا تقل عن 1مم فلكس خطين ) 2*1 (  الطول 7 متر النوع - نحاس</t>
  </si>
  <si>
    <t xml:space="preserve">التسعير للعلبة الواحدة </t>
  </si>
  <si>
    <t>C.1</t>
  </si>
  <si>
    <t>C.2</t>
  </si>
  <si>
    <t>C.3</t>
  </si>
  <si>
    <t>C.4</t>
  </si>
  <si>
    <t>C.5</t>
  </si>
  <si>
    <t>C.6</t>
  </si>
  <si>
    <t>C.7</t>
  </si>
  <si>
    <t>C.8</t>
  </si>
  <si>
    <t>C.9</t>
  </si>
  <si>
    <t>C.10</t>
  </si>
  <si>
    <t>C.11</t>
  </si>
  <si>
    <t>C.12</t>
  </si>
  <si>
    <t>C.13</t>
  </si>
  <si>
    <t>C.14</t>
  </si>
  <si>
    <t>C.15</t>
  </si>
  <si>
    <t>C.16</t>
  </si>
  <si>
    <t>C.17</t>
  </si>
  <si>
    <t>C.18</t>
  </si>
  <si>
    <t>C.19</t>
  </si>
  <si>
    <t>C.20</t>
  </si>
  <si>
    <t>C.21</t>
  </si>
  <si>
    <t>C.22</t>
  </si>
  <si>
    <t>C.23</t>
  </si>
  <si>
    <t>C.24</t>
  </si>
  <si>
    <t>C.25</t>
  </si>
  <si>
    <t>C.26</t>
  </si>
  <si>
    <t>C.27</t>
  </si>
  <si>
    <t>C.28</t>
  </si>
  <si>
    <t>C.29</t>
  </si>
  <si>
    <t>C.30</t>
  </si>
  <si>
    <t>A.1</t>
  </si>
  <si>
    <t>A.2</t>
  </si>
  <si>
    <t>A.3</t>
  </si>
  <si>
    <t>A.4</t>
  </si>
  <si>
    <t>A.5</t>
  </si>
  <si>
    <t>A.6</t>
  </si>
  <si>
    <t>A.7</t>
  </si>
  <si>
    <t>A.8</t>
  </si>
  <si>
    <t>A.9</t>
  </si>
  <si>
    <t>A.10</t>
  </si>
  <si>
    <t>A.11</t>
  </si>
  <si>
    <t>A.12</t>
  </si>
  <si>
    <t>A.13</t>
  </si>
  <si>
    <t>A.14</t>
  </si>
  <si>
    <t>A.15</t>
  </si>
  <si>
    <t>A.16</t>
  </si>
  <si>
    <t>A.17</t>
  </si>
  <si>
    <t>A.18</t>
  </si>
  <si>
    <t>A.19</t>
  </si>
  <si>
    <t>A.20</t>
  </si>
  <si>
    <t>A.21</t>
  </si>
  <si>
    <t>A.22</t>
  </si>
  <si>
    <t>A.23</t>
  </si>
  <si>
    <t>A.24</t>
  </si>
  <si>
    <t>A.25</t>
  </si>
  <si>
    <t>A.26</t>
  </si>
  <si>
    <t>B.1</t>
  </si>
  <si>
    <t>B.2</t>
  </si>
  <si>
    <t>B.3</t>
  </si>
  <si>
    <t>B.4</t>
  </si>
  <si>
    <t>B.5</t>
  </si>
  <si>
    <t>B.6</t>
  </si>
  <si>
    <t>B.7</t>
  </si>
  <si>
    <t>B.8</t>
  </si>
  <si>
    <t>B.9</t>
  </si>
  <si>
    <t>B.10</t>
  </si>
  <si>
    <t>B.11</t>
  </si>
  <si>
    <t>B.12</t>
  </si>
  <si>
    <t>B.13</t>
  </si>
  <si>
    <t xml:space="preserve">الإجمالي </t>
  </si>
  <si>
    <t>السعر الاجمالي لكمية الإنتاج 18000</t>
  </si>
  <si>
    <t>الإجمالي</t>
  </si>
  <si>
    <t>اجمالي الكمية المطلوبة من الصف الواحد</t>
  </si>
  <si>
    <t>تفاصيل الأصناف</t>
  </si>
  <si>
    <t>اجمالي الكلفة لكل بند بالدولار</t>
  </si>
  <si>
    <r>
      <t>b.</t>
    </r>
    <r>
      <rPr>
        <sz val="7"/>
        <color theme="1"/>
        <rFont val="Times New Roman"/>
        <family val="1"/>
      </rPr>
      <t xml:space="preserve">     </t>
    </r>
    <r>
      <rPr>
        <sz val="10"/>
        <color theme="1"/>
        <rFont val="Arial Narrow"/>
        <family val="2"/>
      </rPr>
      <t xml:space="preserve">E-mail Address / </t>
    </r>
    <r>
      <rPr>
        <b/>
        <sz val="10"/>
        <color theme="1"/>
        <rFont val="Arial"/>
        <family val="2"/>
      </rPr>
      <t>البريد الالكتروني</t>
    </r>
  </si>
  <si>
    <r>
      <t>a.</t>
    </r>
    <r>
      <rPr>
        <sz val="7"/>
        <color theme="1"/>
        <rFont val="Times New Roman"/>
        <family val="1"/>
      </rPr>
      <t xml:space="preserve">     </t>
    </r>
    <r>
      <rPr>
        <sz val="10"/>
        <color theme="1"/>
        <rFont val="Arial Narrow"/>
        <family val="2"/>
      </rPr>
      <t xml:space="preserve">Contact Numbers / </t>
    </r>
    <r>
      <rPr>
        <b/>
        <sz val="10"/>
        <color theme="1"/>
        <rFont val="Arial"/>
        <family val="2"/>
      </rPr>
      <t>رقم الاتصال</t>
    </r>
  </si>
  <si>
    <t>The price offered depends on each group.                                                             السعر المقدم حسب كل مجموعة</t>
  </si>
  <si>
    <t>A</t>
  </si>
  <si>
    <t>B</t>
  </si>
  <si>
    <t>C</t>
  </si>
  <si>
    <t xml:space="preserve">أدوات التدريب </t>
  </si>
  <si>
    <t>مواد الإضاءة الشمسية</t>
  </si>
  <si>
    <t>البند</t>
  </si>
  <si>
    <t>#</t>
  </si>
  <si>
    <r>
      <t xml:space="preserve">3. Company Registration No / </t>
    </r>
    <r>
      <rPr>
        <b/>
        <sz val="10"/>
        <color theme="1"/>
        <rFont val="Arial"/>
        <family val="2"/>
      </rPr>
      <t>رقم السجل القانوني للشركة/المورد</t>
    </r>
  </si>
  <si>
    <r>
      <t>1. Company/ Name /</t>
    </r>
    <r>
      <rPr>
        <b/>
        <sz val="10"/>
        <color theme="1"/>
        <rFont val="Arial"/>
        <family val="2"/>
      </rPr>
      <t xml:space="preserve">اسم الشركة/المورد </t>
    </r>
  </si>
  <si>
    <r>
      <t xml:space="preserve">Details of Bidding Company / </t>
    </r>
    <r>
      <rPr>
        <b/>
        <sz val="10"/>
        <color theme="1"/>
        <rFont val="Arial"/>
        <family val="2"/>
      </rPr>
      <t xml:space="preserve">                                                                              </t>
    </r>
    <r>
      <rPr>
        <b/>
        <u/>
        <sz val="10"/>
        <color theme="1"/>
        <rFont val="Arial"/>
        <family val="2"/>
      </rPr>
      <t>تفاصيل الشركة المتقدمة</t>
    </r>
  </si>
  <si>
    <t>اجمالي العرض المالي بالدولار</t>
  </si>
  <si>
    <t>الإجمالي بالأحرف :</t>
  </si>
  <si>
    <t>السعر  لكل مجموعة</t>
  </si>
  <si>
    <t xml:space="preserve">مطلوب تسليم عينة من قبل المورد لاحقا عند الطلب </t>
  </si>
  <si>
    <t>للمنح للمشاريع المصغرة عدد 375*1 قطعة لكل مستفيد</t>
  </si>
  <si>
    <t>B- جدول مواد الاضاءه الشمسية</t>
  </si>
  <si>
    <t>الكلفةللقطعة الواحدة  (بالدولار)</t>
  </si>
  <si>
    <t xml:space="preserve">التوقيع </t>
  </si>
  <si>
    <t xml:space="preserve">الختم </t>
  </si>
  <si>
    <r>
      <t xml:space="preserve">اطار بشكل مربع بدون زوايا (قطعة واحدة) – النوع: </t>
    </r>
    <r>
      <rPr>
        <b/>
        <sz val="12"/>
        <color theme="1"/>
        <rFont val="Calibri"/>
        <family val="2"/>
        <scheme val="minor"/>
      </rPr>
      <t>خشب اسود  MDF</t>
    </r>
    <r>
      <rPr>
        <sz val="12"/>
        <color theme="1"/>
        <rFont val="Calibri"/>
        <family val="2"/>
        <scheme val="minor"/>
      </rPr>
      <t xml:space="preserve">  – سماكة الخشب  12 مم   - المقاس: 45 سم طول *40 سم عرض * عرض البرواز 3.5 سم  - مع النحت بعرض 1 سم ونزول 4مم من الواجهة الامامية .</t>
    </r>
  </si>
  <si>
    <t>سلك 5 متر</t>
  </si>
  <si>
    <t>سلك 7 متر</t>
  </si>
  <si>
    <t>مواد الفرن الشمسي - الصندوق</t>
  </si>
  <si>
    <r>
      <t>A.</t>
    </r>
    <r>
      <rPr>
        <b/>
        <sz val="7"/>
        <color theme="1"/>
        <rFont val="Times New Roman"/>
        <family val="1"/>
      </rPr>
      <t xml:space="preserve">    </t>
    </r>
    <r>
      <rPr>
        <b/>
        <sz val="14"/>
        <color theme="1"/>
        <rFont val="Calibri"/>
        <family val="2"/>
        <scheme val="minor"/>
      </rPr>
      <t xml:space="preserve">جدول المواد للفرن الشمسي  (الصندوق): </t>
    </r>
  </si>
  <si>
    <t>السعر الإجمالي لكمية المنح الصغيرة لعدد 375 مستفيدة *1</t>
  </si>
  <si>
    <t>السعر الاجمالي لكمية الإنتاج 3000</t>
  </si>
  <si>
    <t>لمرحلة الإنتاج والتركيب 3000 منضومة</t>
  </si>
  <si>
    <t>للتدريب والعينات للمتدربات (35مدرب)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</si>
</sst>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 _ر_._ي_._‏_-;\-* #,##0.00\ _ر_._ي_._‏_-;_-* &quot;-&quot;??\ _ر_._ي_._‏_-;_-@_-"/>
    <numFmt numFmtId="165" formatCode="_-[$$-409]* #,##0.00_ ;_-[$$-409]* \-#,##0.00\ ;_-[$$-409]* &quot;-&quot;??_ ;_-@_ "/>
  </numFmts>
  <fonts count="41">
    <font>
      <sz val="11"/>
      <color theme="1"/>
      <name val="Calibri"/>
      <family val="2"/>
      <scheme val="minor"/>
    </font>
    <font>
      <b/>
      <sz val="11"/>
      <color theme="1"/>
      <name val="Calibri"/>
      <family val="2"/>
      <scheme val="minor"/>
    </font>
    <font>
      <sz val="10"/>
      <color theme="1"/>
      <name val="Calibri"/>
      <family val="2"/>
      <scheme val="minor"/>
    </font>
    <font>
      <sz val="9"/>
      <color theme="1"/>
      <name val="Calibri"/>
      <family val="2"/>
      <scheme val="minor"/>
    </font>
    <font>
      <b/>
      <sz val="16"/>
      <color theme="1"/>
      <name val="Calibri"/>
      <family val="2"/>
      <scheme val="minor"/>
    </font>
    <font>
      <sz val="12"/>
      <color theme="1"/>
      <name val="Calibri"/>
      <family val="2"/>
      <scheme val="minor"/>
    </font>
    <font>
      <b/>
      <sz val="12"/>
      <color theme="1"/>
      <name val="Calibri"/>
      <family val="2"/>
      <scheme val="minor"/>
    </font>
    <font>
      <b/>
      <sz val="10"/>
      <color theme="1"/>
      <name val="Calibri"/>
      <family val="2"/>
      <scheme val="minor"/>
    </font>
    <font>
      <sz val="10"/>
      <color rgb="FF000000"/>
      <name val="Calibri"/>
      <family val="2"/>
      <scheme val="minor"/>
    </font>
    <font>
      <b/>
      <sz val="14"/>
      <color theme="1"/>
      <name val="Calibri"/>
      <family val="2"/>
      <scheme val="minor"/>
    </font>
    <font>
      <b/>
      <sz val="7"/>
      <color theme="1"/>
      <name val="Times New Roman"/>
      <family val="1"/>
    </font>
    <font>
      <sz val="10"/>
      <color rgb="FF000000"/>
      <name val="Arial-BoldMT"/>
    </font>
    <font>
      <sz val="12"/>
      <name val="Calibri"/>
      <family val="2"/>
      <scheme val="minor"/>
    </font>
    <font>
      <sz val="11"/>
      <color rgb="FF000000"/>
      <name val="Arial-BoldMT"/>
    </font>
    <font>
      <sz val="11"/>
      <name val="Calibri"/>
      <family val="2"/>
      <scheme val="minor"/>
    </font>
    <font>
      <b/>
      <sz val="11"/>
      <name val="Calibri"/>
      <family val="2"/>
      <scheme val="minor"/>
    </font>
    <font>
      <b/>
      <sz val="12"/>
      <name val="Calibri"/>
      <family val="2"/>
      <scheme val="minor"/>
    </font>
    <font>
      <b/>
      <sz val="10"/>
      <name val="Calibri"/>
      <family val="2"/>
      <scheme val="minor"/>
    </font>
    <font>
      <sz val="9"/>
      <name val="Calibri"/>
      <family val="2"/>
      <scheme val="minor"/>
    </font>
    <font>
      <sz val="10"/>
      <name val="Calibri"/>
      <family val="2"/>
      <scheme val="minor"/>
    </font>
    <font>
      <sz val="11"/>
      <name val="Calibri-Bold"/>
    </font>
    <font>
      <sz val="11"/>
      <name val="Calibri-Bold"/>
      <charset val="178"/>
    </font>
    <font>
      <sz val="11"/>
      <name val="Calibri"/>
      <family val="2"/>
      <charset val="178"/>
      <scheme val="minor"/>
    </font>
    <font>
      <sz val="11"/>
      <color theme="1"/>
      <name val="Calibri"/>
      <family val="2"/>
      <scheme val="minor"/>
    </font>
    <font>
      <sz val="10"/>
      <color rgb="FF365F91"/>
      <name val="Times New Roman"/>
      <family val="1"/>
    </font>
    <font>
      <b/>
      <u/>
      <sz val="10"/>
      <color theme="1"/>
      <name val="Arial Narrow"/>
      <family val="2"/>
    </font>
    <font>
      <b/>
      <sz val="10"/>
      <color theme="1"/>
      <name val="Arial Narrow"/>
      <family val="2"/>
    </font>
    <font>
      <sz val="10"/>
      <color theme="1"/>
      <name val="Arial Narrow"/>
      <family val="2"/>
    </font>
    <font>
      <b/>
      <sz val="10"/>
      <color theme="1"/>
      <name val="Arial"/>
      <family val="2"/>
    </font>
    <font>
      <u/>
      <sz val="10"/>
      <color theme="1"/>
      <name val="Arial Narrow"/>
      <family val="2"/>
    </font>
    <font>
      <sz val="7"/>
      <color theme="1"/>
      <name val="Times New Roman"/>
      <family val="1"/>
    </font>
    <font>
      <b/>
      <sz val="12"/>
      <color rgb="FF000000"/>
      <name val="Arial"/>
      <family val="2"/>
    </font>
    <font>
      <b/>
      <sz val="12"/>
      <color rgb="FF000000"/>
      <name val="Arial Narrow"/>
      <family val="2"/>
    </font>
    <font>
      <sz val="12"/>
      <name val="Arial-BoldMT"/>
    </font>
    <font>
      <sz val="12"/>
      <name val="Arial-BoldMT"/>
      <charset val="178"/>
    </font>
    <font>
      <sz val="12"/>
      <name val="Calibri-Bold"/>
    </font>
    <font>
      <sz val="8"/>
      <name val="Calibri"/>
      <family val="2"/>
      <scheme val="minor"/>
    </font>
    <font>
      <b/>
      <sz val="11"/>
      <color theme="1"/>
      <name val="Calibri"/>
      <family val="2"/>
      <charset val="178"/>
      <scheme val="minor"/>
    </font>
    <font>
      <b/>
      <u/>
      <sz val="10"/>
      <color theme="1"/>
      <name val="Arial Narrow"/>
      <family val="2"/>
      <charset val="178"/>
    </font>
    <font>
      <b/>
      <u/>
      <sz val="10"/>
      <color theme="1"/>
      <name val="Arial"/>
      <family val="2"/>
    </font>
    <font>
      <sz val="10"/>
      <color rgb="FF365F91"/>
      <name val="Arial Narrow"/>
      <family val="2"/>
    </font>
  </fonts>
  <fills count="8">
    <fill>
      <patternFill patternType="none"/>
    </fill>
    <fill>
      <patternFill patternType="gray125"/>
    </fill>
    <fill>
      <patternFill patternType="solid">
        <fgColor theme="2"/>
        <bgColor indexed="64"/>
      </patternFill>
    </fill>
    <fill>
      <patternFill patternType="solid">
        <fgColor rgb="FFE7E6E6"/>
        <bgColor indexed="64"/>
      </patternFill>
    </fill>
    <fill>
      <patternFill patternType="solid">
        <fgColor rgb="FFFFFF00"/>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9" tint="0.3999755851924192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s>
  <cellStyleXfs count="2">
    <xf numFmtId="0" fontId="0" fillId="0" borderId="0"/>
    <xf numFmtId="43" fontId="23" fillId="0" borderId="0" applyFont="0" applyFill="0" applyBorder="0" applyAlignment="0" applyProtection="0"/>
  </cellStyleXfs>
  <cellXfs count="154">
    <xf numFmtId="0" fontId="0" fillId="0" borderId="0" xfId="0"/>
    <xf numFmtId="0" fontId="0" fillId="2" borderId="1" xfId="0" applyFill="1" applyBorder="1" applyAlignment="1">
      <alignment horizontal="center" vertical="center"/>
    </xf>
    <xf numFmtId="0" fontId="0" fillId="0" borderId="1" xfId="0" applyBorder="1"/>
    <xf numFmtId="0" fontId="2" fillId="0" borderId="1" xfId="0" applyFont="1" applyBorder="1" applyAlignment="1">
      <alignment horizontal="right" vertical="center" wrapText="1" readingOrder="2"/>
    </xf>
    <xf numFmtId="0" fontId="2" fillId="0" borderId="1" xfId="0" applyFont="1" applyBorder="1" applyAlignment="1">
      <alignment horizontal="center" vertical="center" wrapText="1" readingOrder="2"/>
    </xf>
    <xf numFmtId="0" fontId="3" fillId="0" borderId="1" xfId="0" applyFont="1" applyBorder="1" applyAlignment="1">
      <alignment horizontal="center" vertical="center" wrapText="1" readingOrder="2"/>
    </xf>
    <xf numFmtId="0" fontId="1" fillId="0" borderId="0" xfId="0" applyFont="1" applyAlignment="1">
      <alignment horizontal="center" wrapText="1"/>
    </xf>
    <xf numFmtId="0" fontId="9" fillId="0" borderId="0" xfId="0" applyFont="1" applyAlignment="1">
      <alignment horizontal="right" vertical="center" readingOrder="2"/>
    </xf>
    <xf numFmtId="0" fontId="8" fillId="2" borderId="1" xfId="0" applyFont="1" applyFill="1" applyBorder="1" applyAlignment="1">
      <alignment horizontal="center" vertical="center" wrapText="1" readingOrder="2"/>
    </xf>
    <xf numFmtId="0" fontId="2" fillId="0" borderId="1" xfId="0" applyFont="1" applyBorder="1"/>
    <xf numFmtId="0" fontId="2" fillId="0" borderId="1" xfId="0" applyFont="1" applyBorder="1" applyAlignment="1">
      <alignment wrapText="1"/>
    </xf>
    <xf numFmtId="0" fontId="11" fillId="0" borderId="1" xfId="0" applyFont="1" applyBorder="1" applyAlignment="1">
      <alignment horizontal="center" vertical="center" wrapText="1"/>
    </xf>
    <xf numFmtId="0" fontId="2" fillId="0" borderId="1" xfId="0" applyFont="1" applyBorder="1" applyAlignment="1">
      <alignment horizontal="center"/>
    </xf>
    <xf numFmtId="0" fontId="2" fillId="0" borderId="1" xfId="0" applyFont="1" applyBorder="1" applyAlignment="1">
      <alignment horizontal="center" wrapText="1"/>
    </xf>
    <xf numFmtId="0" fontId="12" fillId="0" borderId="1" xfId="0" applyFont="1" applyBorder="1" applyAlignment="1">
      <alignment horizontal="right" vertical="center" wrapText="1" readingOrder="2"/>
    </xf>
    <xf numFmtId="0" fontId="5" fillId="0" borderId="1" xfId="0" applyFont="1" applyBorder="1" applyAlignment="1">
      <alignment horizontal="right" vertical="center" wrapText="1" readingOrder="2"/>
    </xf>
    <xf numFmtId="0" fontId="0" fillId="0" borderId="2" xfId="0" applyBorder="1"/>
    <xf numFmtId="0" fontId="0" fillId="0" borderId="3" xfId="0" applyBorder="1"/>
    <xf numFmtId="0" fontId="14" fillId="0" borderId="0" xfId="0" applyFont="1"/>
    <xf numFmtId="0" fontId="15" fillId="0" borderId="0" xfId="0" applyFont="1" applyAlignment="1">
      <alignment horizontal="center" wrapText="1"/>
    </xf>
    <xf numFmtId="0" fontId="17" fillId="3" borderId="1" xfId="0" applyFont="1" applyFill="1" applyBorder="1" applyAlignment="1">
      <alignment horizontal="center" vertical="center" wrapText="1" readingOrder="2"/>
    </xf>
    <xf numFmtId="0" fontId="19" fillId="3" borderId="1" xfId="0" applyFont="1" applyFill="1" applyBorder="1" applyAlignment="1">
      <alignment horizontal="center" vertical="center" wrapText="1" readingOrder="2"/>
    </xf>
    <xf numFmtId="0" fontId="15" fillId="0" borderId="0" xfId="0" applyFont="1"/>
    <xf numFmtId="0" fontId="21" fillId="0" borderId="1" xfId="0" applyFont="1" applyFill="1" applyBorder="1" applyAlignment="1">
      <alignment horizontal="center" vertical="center" wrapText="1"/>
    </xf>
    <xf numFmtId="0" fontId="22" fillId="0" borderId="1" xfId="0" applyFont="1" applyFill="1" applyBorder="1" applyAlignment="1">
      <alignment horizontal="center" vertical="center"/>
    </xf>
    <xf numFmtId="0" fontId="19" fillId="4" borderId="1" xfId="0" applyFont="1" applyFill="1" applyBorder="1" applyAlignment="1">
      <alignment horizontal="center" vertical="center" wrapText="1" readingOrder="2"/>
    </xf>
    <xf numFmtId="43" fontId="14" fillId="0" borderId="0" xfId="1" applyFont="1"/>
    <xf numFmtId="0" fontId="2" fillId="0" borderId="0" xfId="0" applyFont="1" applyFill="1" applyBorder="1" applyAlignment="1">
      <alignment horizontal="center"/>
    </xf>
    <xf numFmtId="0" fontId="14" fillId="4" borderId="1" xfId="0" applyFont="1" applyFill="1" applyBorder="1" applyAlignment="1">
      <alignment horizontal="center" vertical="center"/>
    </xf>
    <xf numFmtId="43" fontId="0" fillId="0" borderId="0" xfId="1" applyFont="1"/>
    <xf numFmtId="43" fontId="1" fillId="0" borderId="0" xfId="1" applyFont="1" applyAlignment="1">
      <alignment horizontal="center" wrapText="1"/>
    </xf>
    <xf numFmtId="0" fontId="20" fillId="4" borderId="1" xfId="0" applyFont="1" applyFill="1" applyBorder="1" applyAlignment="1">
      <alignment horizontal="center" vertical="center" wrapText="1"/>
    </xf>
    <xf numFmtId="164" fontId="0" fillId="0" borderId="0" xfId="0" applyNumberFormat="1"/>
    <xf numFmtId="0" fontId="19" fillId="5" borderId="1" xfId="0" applyFont="1" applyFill="1" applyBorder="1" applyAlignment="1">
      <alignment horizontal="center" vertical="center" wrapText="1" readingOrder="2"/>
    </xf>
    <xf numFmtId="164" fontId="14" fillId="0" borderId="0" xfId="0" applyNumberFormat="1" applyFont="1"/>
    <xf numFmtId="43" fontId="14" fillId="0" borderId="0" xfId="0" applyNumberFormat="1" applyFont="1"/>
    <xf numFmtId="0" fontId="17" fillId="5" borderId="1" xfId="0" applyFont="1" applyFill="1" applyBorder="1" applyAlignment="1">
      <alignment horizontal="center" vertical="center" wrapText="1" readingOrder="2"/>
    </xf>
    <xf numFmtId="1" fontId="15" fillId="0" borderId="0" xfId="0" applyNumberFormat="1" applyFont="1"/>
    <xf numFmtId="0" fontId="2" fillId="4" borderId="1" xfId="0" applyFont="1" applyFill="1" applyBorder="1" applyAlignment="1">
      <alignment horizontal="center"/>
    </xf>
    <xf numFmtId="0" fontId="1" fillId="0" borderId="0" xfId="0" applyFont="1" applyAlignment="1">
      <alignment horizontal="center" wrapText="1"/>
    </xf>
    <xf numFmtId="0" fontId="4" fillId="0" borderId="0" xfId="0" applyFont="1" applyAlignment="1">
      <alignment horizontal="center" wrapText="1"/>
    </xf>
    <xf numFmtId="0" fontId="2" fillId="0" borderId="0" xfId="0" applyFont="1"/>
    <xf numFmtId="0" fontId="26" fillId="0" borderId="0" xfId="0" applyFont="1" applyAlignment="1">
      <alignment vertical="center"/>
    </xf>
    <xf numFmtId="0" fontId="27" fillId="0" borderId="0" xfId="0" applyFont="1" applyAlignment="1">
      <alignment horizontal="left" vertical="center" indent="1"/>
    </xf>
    <xf numFmtId="0" fontId="29" fillId="0" borderId="0" xfId="0" applyFont="1" applyAlignment="1">
      <alignment horizontal="left" vertical="center" indent="1"/>
    </xf>
    <xf numFmtId="0" fontId="27" fillId="0" borderId="0" xfId="0" applyFont="1" applyAlignment="1">
      <alignment horizontal="left" vertical="center" indent="9"/>
    </xf>
    <xf numFmtId="0" fontId="29" fillId="0" borderId="0" xfId="0" applyFont="1" applyAlignment="1">
      <alignment horizontal="left" vertical="center" indent="9"/>
    </xf>
    <xf numFmtId="0" fontId="0" fillId="0" borderId="0" xfId="0" applyAlignment="1">
      <alignment wrapText="1"/>
    </xf>
    <xf numFmtId="0" fontId="27" fillId="0" borderId="0" xfId="0" applyFont="1" applyAlignment="1">
      <alignment vertical="center" wrapText="1"/>
    </xf>
    <xf numFmtId="0" fontId="28" fillId="0" borderId="0" xfId="0" applyFont="1" applyAlignment="1">
      <alignment vertical="center" wrapText="1" readingOrder="2"/>
    </xf>
    <xf numFmtId="0" fontId="32" fillId="0" borderId="0" xfId="0" applyFont="1" applyAlignment="1">
      <alignment horizontal="center" vertical="center"/>
    </xf>
    <xf numFmtId="0" fontId="14" fillId="4" borderId="2" xfId="0" applyFont="1" applyFill="1" applyBorder="1" applyAlignment="1">
      <alignment horizontal="center" vertical="center"/>
    </xf>
    <xf numFmtId="0" fontId="1" fillId="0" borderId="0" xfId="0" applyFont="1" applyAlignment="1">
      <alignment horizontal="center" wrapText="1"/>
    </xf>
    <xf numFmtId="0" fontId="0" fillId="0" borderId="0" xfId="0" applyAlignment="1">
      <alignment vertical="top"/>
    </xf>
    <xf numFmtId="0" fontId="16" fillId="0" borderId="1" xfId="0" applyFont="1" applyFill="1" applyBorder="1" applyAlignment="1">
      <alignment horizontal="right" vertical="center" wrapText="1" readingOrder="2"/>
    </xf>
    <xf numFmtId="0" fontId="12" fillId="0" borderId="1" xfId="0" applyFont="1" applyFill="1" applyBorder="1" applyAlignment="1">
      <alignment horizontal="right" vertical="center" wrapText="1" readingOrder="2"/>
    </xf>
    <xf numFmtId="0" fontId="0" fillId="0" borderId="1" xfId="0" applyFill="1" applyBorder="1"/>
    <xf numFmtId="0" fontId="13" fillId="0" borderId="1" xfId="0" applyFont="1" applyFill="1" applyBorder="1" applyAlignment="1">
      <alignment vertical="center" wrapText="1"/>
    </xf>
    <xf numFmtId="0" fontId="0" fillId="0" borderId="2" xfId="0" applyFill="1" applyBorder="1"/>
    <xf numFmtId="0" fontId="2" fillId="0" borderId="1" xfId="0" applyFont="1" applyBorder="1" applyAlignment="1">
      <alignment horizontal="center" vertical="center" wrapText="1" readingOrder="2"/>
    </xf>
    <xf numFmtId="0" fontId="12" fillId="0" borderId="1" xfId="0" applyFont="1" applyFill="1" applyBorder="1" applyAlignment="1">
      <alignment horizontal="right" vertical="top" wrapText="1" readingOrder="2"/>
    </xf>
    <xf numFmtId="0" fontId="33" fillId="0" borderId="1" xfId="0" applyFont="1" applyFill="1" applyBorder="1" applyAlignment="1">
      <alignment vertical="top" wrapText="1" readingOrder="2"/>
    </xf>
    <xf numFmtId="0" fontId="12" fillId="0" borderId="1" xfId="0" applyFont="1" applyFill="1" applyBorder="1" applyAlignment="1">
      <alignment horizontal="right" vertical="top" readingOrder="2"/>
    </xf>
    <xf numFmtId="0" fontId="12" fillId="0" borderId="2" xfId="0" applyFont="1" applyFill="1" applyBorder="1" applyAlignment="1">
      <alignment horizontal="right" vertical="top" readingOrder="2"/>
    </xf>
    <xf numFmtId="0" fontId="0" fillId="0" borderId="0" xfId="0" applyAlignment="1">
      <alignment horizontal="center"/>
    </xf>
    <xf numFmtId="0" fontId="0" fillId="0" borderId="1" xfId="0" applyBorder="1" applyAlignment="1">
      <alignment horizontal="center"/>
    </xf>
    <xf numFmtId="0" fontId="2" fillId="0" borderId="1" xfId="0" applyFont="1" applyFill="1" applyBorder="1" applyAlignment="1">
      <alignment horizontal="center" vertical="center" wrapText="1" readingOrder="2"/>
    </xf>
    <xf numFmtId="0" fontId="1" fillId="0" borderId="0" xfId="0" applyFont="1" applyAlignment="1">
      <alignment horizontal="center" wrapText="1"/>
    </xf>
    <xf numFmtId="0" fontId="0" fillId="5" borderId="1" xfId="0" applyFill="1" applyBorder="1"/>
    <xf numFmtId="0" fontId="0" fillId="5" borderId="1" xfId="0" applyFill="1" applyBorder="1" applyAlignment="1">
      <alignment vertical="center"/>
    </xf>
    <xf numFmtId="0" fontId="1" fillId="5" borderId="1" xfId="0" applyFont="1" applyFill="1" applyBorder="1" applyAlignment="1">
      <alignment vertical="center"/>
    </xf>
    <xf numFmtId="43" fontId="1" fillId="5" borderId="1" xfId="1" applyFont="1" applyFill="1" applyBorder="1" applyAlignment="1">
      <alignment vertical="center"/>
    </xf>
    <xf numFmtId="0" fontId="12" fillId="5" borderId="1" xfId="0" applyFont="1" applyFill="1" applyBorder="1" applyAlignment="1">
      <alignment horizontal="right" vertical="center" wrapText="1" readingOrder="2"/>
    </xf>
    <xf numFmtId="0" fontId="14" fillId="5" borderId="1" xfId="0" applyFont="1" applyFill="1" applyBorder="1" applyAlignment="1">
      <alignment horizontal="center" vertical="center"/>
    </xf>
    <xf numFmtId="43" fontId="14" fillId="5" borderId="1" xfId="1" applyFont="1" applyFill="1" applyBorder="1" applyAlignment="1">
      <alignment horizontal="center" vertical="center"/>
    </xf>
    <xf numFmtId="0" fontId="1" fillId="5" borderId="1" xfId="0" applyFont="1" applyFill="1" applyBorder="1" applyAlignment="1">
      <alignment horizontal="center" vertical="center" wrapText="1" readingOrder="2"/>
    </xf>
    <xf numFmtId="43" fontId="21" fillId="5" borderId="1" xfId="1" applyFont="1" applyFill="1" applyBorder="1" applyAlignment="1">
      <alignment horizontal="center" vertical="center" wrapText="1"/>
    </xf>
    <xf numFmtId="0" fontId="0" fillId="0" borderId="0" xfId="0" applyAlignment="1"/>
    <xf numFmtId="0" fontId="27" fillId="0" borderId="0" xfId="0" applyFont="1" applyAlignment="1">
      <alignment horizontal="left" vertical="center" indent="9" readingOrder="1"/>
    </xf>
    <xf numFmtId="0" fontId="29" fillId="6" borderId="6" xfId="0" applyFont="1" applyFill="1" applyBorder="1" applyAlignment="1">
      <alignment horizontal="left" vertical="center" indent="9"/>
    </xf>
    <xf numFmtId="0" fontId="29" fillId="6" borderId="4" xfId="0" applyFont="1" applyFill="1" applyBorder="1" applyAlignment="1">
      <alignment horizontal="left" vertical="center" indent="9"/>
    </xf>
    <xf numFmtId="0" fontId="29" fillId="6" borderId="5" xfId="0" applyFont="1" applyFill="1" applyBorder="1" applyAlignment="1">
      <alignment horizontal="left" vertical="center" indent="9"/>
    </xf>
    <xf numFmtId="0" fontId="0" fillId="0" borderId="0" xfId="0" applyFill="1"/>
    <xf numFmtId="0" fontId="25" fillId="0" borderId="0" xfId="0" applyFont="1" applyFill="1" applyAlignment="1">
      <alignment vertical="center"/>
    </xf>
    <xf numFmtId="0" fontId="0" fillId="0" borderId="0" xfId="0" applyFill="1" applyAlignment="1">
      <alignment wrapText="1"/>
    </xf>
    <xf numFmtId="0" fontId="29" fillId="0" borderId="0" xfId="0" applyFont="1" applyFill="1" applyAlignment="1">
      <alignment horizontal="left" vertical="center" indent="9"/>
    </xf>
    <xf numFmtId="0" fontId="38" fillId="6" borderId="0" xfId="0" applyFont="1" applyFill="1" applyAlignment="1">
      <alignment vertical="center"/>
    </xf>
    <xf numFmtId="0" fontId="37" fillId="6" borderId="0" xfId="0" applyFont="1" applyFill="1"/>
    <xf numFmtId="0" fontId="37" fillId="6" borderId="0" xfId="0" applyFont="1" applyFill="1" applyAlignment="1">
      <alignment wrapText="1"/>
    </xf>
    <xf numFmtId="0" fontId="38" fillId="6" borderId="0" xfId="0" applyFont="1" applyFill="1" applyAlignment="1">
      <alignment horizontal="left" vertical="center" indent="9"/>
    </xf>
    <xf numFmtId="0" fontId="40" fillId="0" borderId="0" xfId="0" applyFont="1" applyAlignment="1">
      <alignment horizontal="center" vertical="center"/>
    </xf>
    <xf numFmtId="0" fontId="38" fillId="6" borderId="4" xfId="0" applyFont="1" applyFill="1" applyBorder="1" applyAlignment="1">
      <alignment horizontal="left" vertical="center"/>
    </xf>
    <xf numFmtId="0" fontId="38" fillId="6" borderId="5" xfId="0" applyFont="1" applyFill="1" applyBorder="1" applyAlignment="1">
      <alignment horizontal="left" vertical="center"/>
    </xf>
    <xf numFmtId="0" fontId="38" fillId="6" borderId="6" xfId="0" applyFont="1" applyFill="1" applyBorder="1" applyAlignment="1">
      <alignment horizontal="left" vertical="center"/>
    </xf>
    <xf numFmtId="0" fontId="37" fillId="6" borderId="1" xfId="0" applyFont="1" applyFill="1" applyBorder="1" applyAlignment="1">
      <alignment vertical="center"/>
    </xf>
    <xf numFmtId="0" fontId="37" fillId="6" borderId="1" xfId="0" applyFont="1" applyFill="1" applyBorder="1" applyAlignment="1">
      <alignment horizontal="center" vertical="center"/>
    </xf>
    <xf numFmtId="165" fontId="0" fillId="0" borderId="1" xfId="1" applyNumberFormat="1" applyFont="1" applyBorder="1"/>
    <xf numFmtId="0" fontId="38" fillId="6" borderId="4" xfId="0" applyFont="1" applyFill="1" applyBorder="1" applyAlignment="1">
      <alignment horizontal="left" vertical="center" indent="9"/>
    </xf>
    <xf numFmtId="0" fontId="38" fillId="6" borderId="5" xfId="0" applyFont="1" applyFill="1" applyBorder="1" applyAlignment="1">
      <alignment horizontal="left" vertical="center" indent="9"/>
    </xf>
    <xf numFmtId="0" fontId="38" fillId="6" borderId="6" xfId="0" applyFont="1" applyFill="1" applyBorder="1" applyAlignment="1">
      <alignment horizontal="left" vertical="center" indent="9"/>
    </xf>
    <xf numFmtId="165" fontId="37" fillId="6" borderId="1" xfId="1" applyNumberFormat="1" applyFont="1" applyFill="1" applyBorder="1"/>
    <xf numFmtId="0" fontId="37" fillId="6" borderId="1" xfId="0" applyFont="1" applyFill="1" applyBorder="1" applyAlignment="1">
      <alignment horizontal="center"/>
    </xf>
    <xf numFmtId="0" fontId="38" fillId="6" borderId="0" xfId="0" applyFont="1" applyFill="1" applyBorder="1" applyAlignment="1">
      <alignment horizontal="left" vertical="center" indent="9"/>
    </xf>
    <xf numFmtId="165" fontId="37" fillId="6" borderId="0" xfId="1" applyNumberFormat="1" applyFont="1" applyFill="1" applyBorder="1"/>
    <xf numFmtId="0" fontId="37" fillId="6" borderId="0" xfId="0" applyFont="1" applyFill="1" applyBorder="1" applyAlignment="1">
      <alignment horizontal="center"/>
    </xf>
    <xf numFmtId="0" fontId="37" fillId="6" borderId="0" xfId="0" applyFont="1" applyFill="1" applyBorder="1" applyAlignment="1">
      <alignment horizontal="center" vertical="top"/>
    </xf>
    <xf numFmtId="0" fontId="17" fillId="7" borderId="1" xfId="0" applyFont="1" applyFill="1" applyBorder="1" applyAlignment="1">
      <alignment horizontal="center" vertical="center" wrapText="1" readingOrder="2"/>
    </xf>
    <xf numFmtId="0" fontId="19" fillId="7" borderId="1" xfId="0" applyFont="1" applyFill="1" applyBorder="1" applyAlignment="1">
      <alignment horizontal="center" vertical="center" wrapText="1" readingOrder="2"/>
    </xf>
    <xf numFmtId="43" fontId="19" fillId="7" borderId="1" xfId="1" applyFont="1" applyFill="1" applyBorder="1" applyAlignment="1">
      <alignment horizontal="center" vertical="center" wrapText="1" readingOrder="2"/>
    </xf>
    <xf numFmtId="43" fontId="14" fillId="7" borderId="1" xfId="1" applyFont="1" applyFill="1" applyBorder="1" applyAlignment="1">
      <alignment horizontal="center" vertical="center"/>
    </xf>
    <xf numFmtId="43" fontId="1" fillId="7" borderId="1" xfId="1" applyFont="1" applyFill="1" applyBorder="1" applyAlignment="1">
      <alignment vertical="center"/>
    </xf>
    <xf numFmtId="43" fontId="8" fillId="7" borderId="1" xfId="1" applyFont="1" applyFill="1" applyBorder="1" applyAlignment="1">
      <alignment horizontal="center" vertical="center" wrapText="1" readingOrder="2"/>
    </xf>
    <xf numFmtId="43" fontId="17" fillId="7" borderId="1" xfId="1" applyFont="1" applyFill="1" applyBorder="1" applyAlignment="1">
      <alignment horizontal="center" vertical="center" wrapText="1" readingOrder="2"/>
    </xf>
    <xf numFmtId="43" fontId="22" fillId="7" borderId="1" xfId="1" applyFont="1" applyFill="1" applyBorder="1" applyAlignment="1">
      <alignment horizontal="center" vertical="center"/>
    </xf>
    <xf numFmtId="43" fontId="0" fillId="7" borderId="1" xfId="1" applyFont="1" applyFill="1" applyBorder="1" applyAlignment="1">
      <alignment horizontal="center" vertical="center"/>
    </xf>
    <xf numFmtId="0" fontId="0" fillId="0" borderId="2" xfId="0" applyBorder="1" applyAlignment="1">
      <alignment horizontal="center"/>
    </xf>
    <xf numFmtId="0" fontId="1" fillId="5" borderId="2" xfId="0" applyFont="1" applyFill="1" applyBorder="1" applyAlignment="1">
      <alignment horizontal="center" vertical="center" wrapText="1" readingOrder="2"/>
    </xf>
    <xf numFmtId="0" fontId="0" fillId="2" borderId="2" xfId="0" applyFill="1" applyBorder="1" applyAlignment="1">
      <alignment horizontal="center" vertical="center"/>
    </xf>
    <xf numFmtId="43" fontId="0" fillId="7" borderId="2" xfId="1" applyFont="1" applyFill="1" applyBorder="1" applyAlignment="1">
      <alignment horizontal="center" vertical="center"/>
    </xf>
    <xf numFmtId="0" fontId="19" fillId="5" borderId="2" xfId="0" applyFont="1" applyFill="1" applyBorder="1" applyAlignment="1">
      <alignment horizontal="center" vertical="center" wrapText="1" readingOrder="2"/>
    </xf>
    <xf numFmtId="0" fontId="0" fillId="0" borderId="8" xfId="0" applyBorder="1"/>
    <xf numFmtId="0" fontId="0" fillId="5" borderId="7" xfId="0" applyFill="1" applyBorder="1" applyAlignment="1">
      <alignment horizontal="center"/>
    </xf>
    <xf numFmtId="0" fontId="0" fillId="5" borderId="7" xfId="0" applyFill="1" applyBorder="1"/>
    <xf numFmtId="0" fontId="15" fillId="5" borderId="7" xfId="0" applyFont="1" applyFill="1" applyBorder="1"/>
    <xf numFmtId="43" fontId="15" fillId="5" borderId="7" xfId="1" applyFont="1" applyFill="1" applyBorder="1"/>
    <xf numFmtId="43" fontId="15" fillId="7" borderId="7" xfId="1" applyFont="1" applyFill="1" applyBorder="1"/>
    <xf numFmtId="0" fontId="6" fillId="0" borderId="0" xfId="0" applyFont="1"/>
    <xf numFmtId="0" fontId="7" fillId="0" borderId="0" xfId="0" applyFont="1" applyAlignment="1">
      <alignment horizontal="center" wrapText="1"/>
    </xf>
    <xf numFmtId="0" fontId="27" fillId="0" borderId="0" xfId="0" applyFont="1" applyAlignment="1">
      <alignment horizontal="center" vertical="center" wrapText="1"/>
    </xf>
    <xf numFmtId="0" fontId="28" fillId="0" borderId="0" xfId="0" applyFont="1" applyAlignment="1">
      <alignment horizontal="center" vertical="center" wrapText="1" readingOrder="2"/>
    </xf>
    <xf numFmtId="0" fontId="0" fillId="0" borderId="1" xfId="0" applyBorder="1" applyAlignment="1">
      <alignment horizontal="center"/>
    </xf>
    <xf numFmtId="0" fontId="37" fillId="6" borderId="1" xfId="0" applyFont="1" applyFill="1" applyBorder="1" applyAlignment="1">
      <alignment horizontal="center"/>
    </xf>
    <xf numFmtId="0" fontId="37" fillId="6" borderId="4" xfId="0" applyFont="1" applyFill="1" applyBorder="1" applyAlignment="1">
      <alignment horizontal="center" vertical="center"/>
    </xf>
    <xf numFmtId="0" fontId="37" fillId="6" borderId="5" xfId="0" applyFont="1" applyFill="1" applyBorder="1" applyAlignment="1">
      <alignment horizontal="center" vertical="center"/>
    </xf>
    <xf numFmtId="0" fontId="37" fillId="6" borderId="6" xfId="0" applyFont="1" applyFill="1" applyBorder="1" applyAlignment="1">
      <alignment horizontal="center" vertical="center"/>
    </xf>
    <xf numFmtId="0" fontId="1" fillId="0" borderId="0" xfId="0" applyFont="1" applyAlignment="1">
      <alignment horizontal="center" vertical="top" wrapText="1"/>
    </xf>
    <xf numFmtId="0" fontId="7" fillId="0" borderId="1" xfId="0" applyFont="1" applyBorder="1" applyAlignment="1">
      <alignment horizontal="center" vertical="center" wrapText="1" readingOrder="2"/>
    </xf>
    <xf numFmtId="0" fontId="2" fillId="0" borderId="1" xfId="0" applyFont="1" applyBorder="1" applyAlignment="1">
      <alignment horizontal="center" vertical="center" wrapText="1" readingOrder="2"/>
    </xf>
    <xf numFmtId="0" fontId="1" fillId="0" borderId="1" xfId="0" applyFont="1" applyBorder="1" applyAlignment="1">
      <alignment horizontal="center" vertical="center" wrapText="1" readingOrder="2"/>
    </xf>
    <xf numFmtId="0" fontId="17" fillId="4" borderId="1" xfId="0" applyFont="1" applyFill="1" applyBorder="1" applyAlignment="1">
      <alignment horizontal="center" vertical="center" wrapText="1" readingOrder="2"/>
    </xf>
    <xf numFmtId="0" fontId="17" fillId="5" borderId="2" xfId="0" applyFont="1" applyFill="1" applyBorder="1" applyAlignment="1">
      <alignment horizontal="center" vertical="center" wrapText="1" readingOrder="2"/>
    </xf>
    <xf numFmtId="0" fontId="17" fillId="5" borderId="3" xfId="0" applyFont="1" applyFill="1" applyBorder="1" applyAlignment="1">
      <alignment horizontal="center" vertical="center" wrapText="1" readingOrder="2"/>
    </xf>
    <xf numFmtId="0" fontId="16" fillId="3" borderId="4" xfId="0" applyFont="1" applyFill="1" applyBorder="1" applyAlignment="1">
      <alignment horizontal="center" vertical="center" wrapText="1" readingOrder="2"/>
    </xf>
    <xf numFmtId="0" fontId="16" fillId="3" borderId="5" xfId="0" applyFont="1" applyFill="1" applyBorder="1" applyAlignment="1">
      <alignment horizontal="center" vertical="center" wrapText="1" readingOrder="2"/>
    </xf>
    <xf numFmtId="0" fontId="16" fillId="3" borderId="6" xfId="0" applyFont="1" applyFill="1" applyBorder="1" applyAlignment="1">
      <alignment horizontal="center" vertical="center" wrapText="1" readingOrder="2"/>
    </xf>
    <xf numFmtId="0" fontId="16" fillId="5" borderId="4" xfId="0" applyFont="1" applyFill="1" applyBorder="1" applyAlignment="1">
      <alignment horizontal="center" vertical="center" wrapText="1" readingOrder="2"/>
    </xf>
    <xf numFmtId="0" fontId="16" fillId="5" borderId="5" xfId="0" applyFont="1" applyFill="1" applyBorder="1" applyAlignment="1">
      <alignment horizontal="center" vertical="center" wrapText="1" readingOrder="2"/>
    </xf>
    <xf numFmtId="0" fontId="16" fillId="5" borderId="6" xfId="0" applyFont="1" applyFill="1" applyBorder="1" applyAlignment="1">
      <alignment horizontal="center" vertical="center" wrapText="1" readingOrder="2"/>
    </xf>
    <xf numFmtId="0" fontId="1" fillId="0" borderId="0" xfId="0" applyFont="1" applyAlignment="1">
      <alignment horizontal="center" wrapText="1"/>
    </xf>
    <xf numFmtId="0" fontId="2" fillId="5" borderId="1" xfId="0" applyFont="1" applyFill="1" applyBorder="1" applyAlignment="1">
      <alignment horizontal="center" vertical="center" wrapText="1" readingOrder="2"/>
    </xf>
    <xf numFmtId="0" fontId="8" fillId="3" borderId="4" xfId="0" applyFont="1" applyFill="1" applyBorder="1" applyAlignment="1">
      <alignment horizontal="center" vertical="center" wrapText="1" readingOrder="2"/>
    </xf>
    <xf numFmtId="0" fontId="8" fillId="3" borderId="5" xfId="0" applyFont="1" applyFill="1" applyBorder="1" applyAlignment="1">
      <alignment horizontal="center" vertical="center" wrapText="1" readingOrder="2"/>
    </xf>
    <xf numFmtId="0" fontId="8" fillId="3" borderId="6" xfId="0" applyFont="1" applyFill="1" applyBorder="1" applyAlignment="1">
      <alignment horizontal="center" vertical="center" wrapText="1" readingOrder="2"/>
    </xf>
    <xf numFmtId="0" fontId="4" fillId="0" borderId="0" xfId="0" applyFont="1" applyAlignment="1">
      <alignment horizontal="center"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0</xdr:rowOff>
    </xdr:from>
    <xdr:to>
      <xdr:col>1</xdr:col>
      <xdr:colOff>273050</xdr:colOff>
      <xdr:row>2</xdr:row>
      <xdr:rowOff>379730</xdr:rowOff>
    </xdr:to>
    <xdr:pic>
      <xdr:nvPicPr>
        <xdr:cNvPr id="2" name="Picture 1">
          <a:extLst>
            <a:ext uri="{FF2B5EF4-FFF2-40B4-BE49-F238E27FC236}">
              <a16:creationId xmlns:a16="http://schemas.microsoft.com/office/drawing/2014/main" id="{FB85AC58-28EC-D406-E5CA-0F77CB4F81C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910" t="20387" r="23777" b="12266"/>
        <a:stretch/>
      </xdr:blipFill>
      <xdr:spPr bwMode="auto">
        <a:xfrm>
          <a:off x="171450" y="0"/>
          <a:ext cx="711200" cy="748030"/>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tabColor rgb="FFFF0000"/>
  </sheetPr>
  <dimension ref="A2:N29"/>
  <sheetViews>
    <sheetView tabSelected="1" view="pageBreakPreview" topLeftCell="A9" zoomScale="70" zoomScaleNormal="100" zoomScaleSheetLayoutView="70" workbookViewId="0">
      <selection activeCell="R19" sqref="R19"/>
    </sheetView>
  </sheetViews>
  <sheetFormatPr defaultRowHeight="14.5"/>
  <cols>
    <col min="5" max="5" width="11.7265625" customWidth="1"/>
    <col min="7" max="7" width="17.453125" customWidth="1"/>
    <col min="11" max="11" width="5.7265625" customWidth="1"/>
    <col min="12" max="12" width="7.26953125" customWidth="1"/>
  </cols>
  <sheetData>
    <row r="2" spans="1:13">
      <c r="B2" s="53"/>
      <c r="C2" s="53"/>
      <c r="D2" s="53"/>
      <c r="E2" s="53"/>
      <c r="F2" s="53"/>
      <c r="G2" s="53"/>
      <c r="H2" s="53"/>
      <c r="I2" s="53"/>
      <c r="J2" s="53"/>
      <c r="K2" s="53"/>
      <c r="L2" s="53"/>
    </row>
    <row r="3" spans="1:13" s="41" customFormat="1" ht="95.5" customHeight="1">
      <c r="A3" s="127" t="s">
        <v>98</v>
      </c>
      <c r="B3" s="127"/>
      <c r="C3" s="127"/>
      <c r="D3" s="127"/>
      <c r="E3" s="127"/>
      <c r="F3" s="127"/>
      <c r="G3" s="127"/>
      <c r="H3" s="127"/>
      <c r="I3" s="127"/>
      <c r="J3" s="127"/>
    </row>
    <row r="5" spans="1:13" s="41" customFormat="1" ht="13">
      <c r="E5" s="90" t="s">
        <v>80</v>
      </c>
    </row>
    <row r="7" spans="1:13">
      <c r="B7" s="86" t="s">
        <v>211</v>
      </c>
      <c r="C7" s="87"/>
      <c r="D7" s="87"/>
      <c r="E7" s="87"/>
      <c r="F7" s="87"/>
      <c r="G7" s="87"/>
      <c r="H7" s="87"/>
      <c r="I7" s="87"/>
      <c r="J7" s="87"/>
      <c r="K7" s="87"/>
    </row>
    <row r="8" spans="1:13">
      <c r="B8" s="42"/>
    </row>
    <row r="9" spans="1:13">
      <c r="B9" s="43" t="s">
        <v>210</v>
      </c>
      <c r="G9" s="44" t="s">
        <v>81</v>
      </c>
      <c r="K9" s="44" t="s">
        <v>82</v>
      </c>
    </row>
    <row r="10" spans="1:13">
      <c r="B10" s="43" t="s">
        <v>83</v>
      </c>
      <c r="D10" s="44"/>
      <c r="H10" s="44" t="s">
        <v>82</v>
      </c>
    </row>
    <row r="11" spans="1:13">
      <c r="B11" s="43" t="s">
        <v>209</v>
      </c>
      <c r="E11" s="44"/>
      <c r="I11" s="44" t="s">
        <v>82</v>
      </c>
    </row>
    <row r="12" spans="1:13">
      <c r="B12" s="45" t="s">
        <v>200</v>
      </c>
      <c r="C12" s="77"/>
      <c r="D12" s="77"/>
      <c r="E12" s="77"/>
      <c r="F12" s="77"/>
      <c r="G12" s="46" t="s">
        <v>84</v>
      </c>
      <c r="J12" s="46" t="s">
        <v>85</v>
      </c>
      <c r="M12" s="46" t="s">
        <v>82</v>
      </c>
    </row>
    <row r="13" spans="1:13">
      <c r="B13" s="78" t="s">
        <v>199</v>
      </c>
      <c r="E13" s="47"/>
      <c r="F13" s="46" t="s">
        <v>81</v>
      </c>
      <c r="J13" s="46" t="s">
        <v>82</v>
      </c>
    </row>
    <row r="14" spans="1:13" ht="23" customHeight="1">
      <c r="B14" s="86" t="s">
        <v>201</v>
      </c>
      <c r="C14" s="87"/>
      <c r="D14" s="87"/>
      <c r="E14" s="88"/>
      <c r="F14" s="89"/>
      <c r="G14" s="87"/>
      <c r="H14" s="87"/>
      <c r="I14" s="87"/>
      <c r="J14" s="89"/>
      <c r="K14" s="87"/>
    </row>
    <row r="15" spans="1:13" s="82" customFormat="1">
      <c r="B15" s="83"/>
      <c r="E15" s="84"/>
      <c r="F15" s="85"/>
      <c r="J15" s="85"/>
    </row>
    <row r="16" spans="1:13" ht="17.5" customHeight="1">
      <c r="B16" s="91"/>
      <c r="C16" s="92"/>
      <c r="D16" s="92"/>
      <c r="E16" s="92"/>
      <c r="F16" s="93"/>
      <c r="G16" s="94" t="s">
        <v>214</v>
      </c>
      <c r="H16" s="132" t="s">
        <v>207</v>
      </c>
      <c r="I16" s="133"/>
      <c r="J16" s="134"/>
      <c r="K16" s="95" t="s">
        <v>208</v>
      </c>
    </row>
    <row r="17" spans="2:14">
      <c r="B17" s="80"/>
      <c r="C17" s="81"/>
      <c r="D17" s="81"/>
      <c r="E17" s="81"/>
      <c r="F17" s="79"/>
      <c r="G17" s="96">
        <f>'A الفرن الشمسي - الصندوق'!K33</f>
        <v>0</v>
      </c>
      <c r="H17" s="130" t="s">
        <v>224</v>
      </c>
      <c r="I17" s="130"/>
      <c r="J17" s="130"/>
      <c r="K17" s="65" t="s">
        <v>202</v>
      </c>
    </row>
    <row r="18" spans="2:14">
      <c r="B18" s="80"/>
      <c r="C18" s="81"/>
      <c r="D18" s="81"/>
      <c r="E18" s="81"/>
      <c r="F18" s="79"/>
      <c r="G18" s="96">
        <f>'مواد الاظاءه الشمسية B'!K20</f>
        <v>0</v>
      </c>
      <c r="H18" s="130" t="s">
        <v>206</v>
      </c>
      <c r="I18" s="130"/>
      <c r="J18" s="130"/>
      <c r="K18" s="65" t="s">
        <v>203</v>
      </c>
    </row>
    <row r="19" spans="2:14">
      <c r="B19" s="80"/>
      <c r="C19" s="81"/>
      <c r="D19" s="81"/>
      <c r="E19" s="81"/>
      <c r="F19" s="79"/>
      <c r="G19" s="96">
        <f>'ادوات التدريب C  '!K37</f>
        <v>0</v>
      </c>
      <c r="H19" s="130" t="s">
        <v>205</v>
      </c>
      <c r="I19" s="130"/>
      <c r="J19" s="130"/>
      <c r="K19" s="65" t="s">
        <v>204</v>
      </c>
    </row>
    <row r="20" spans="2:14" ht="19.5" customHeight="1">
      <c r="B20" s="97"/>
      <c r="C20" s="98"/>
      <c r="D20" s="98"/>
      <c r="E20" s="98"/>
      <c r="F20" s="99"/>
      <c r="G20" s="100">
        <f>SUM(G17:G19)</f>
        <v>0</v>
      </c>
      <c r="H20" s="131" t="s">
        <v>212</v>
      </c>
      <c r="I20" s="131"/>
      <c r="J20" s="131"/>
      <c r="K20" s="101"/>
    </row>
    <row r="21" spans="2:14" ht="33.5" customHeight="1">
      <c r="B21" s="102"/>
      <c r="C21" s="102"/>
      <c r="D21" s="102"/>
      <c r="E21" s="102"/>
      <c r="F21" s="102"/>
      <c r="G21" s="102"/>
      <c r="H21" s="104"/>
      <c r="I21" s="105"/>
      <c r="J21" s="105" t="s">
        <v>213</v>
      </c>
      <c r="K21" s="105"/>
      <c r="M21" s="103"/>
    </row>
    <row r="22" spans="2:14" ht="42.65" customHeight="1">
      <c r="B22" s="128" t="s">
        <v>91</v>
      </c>
      <c r="C22" s="128"/>
      <c r="D22" s="128"/>
      <c r="E22" s="128"/>
      <c r="F22" s="128"/>
      <c r="G22" s="128"/>
      <c r="H22" s="128"/>
      <c r="I22" s="128"/>
      <c r="J22" s="128"/>
      <c r="K22" s="128"/>
      <c r="L22" s="48"/>
      <c r="M22" s="48"/>
      <c r="N22" s="48"/>
    </row>
    <row r="23" spans="2:14" ht="36.65" customHeight="1">
      <c r="B23" s="129" t="s">
        <v>92</v>
      </c>
      <c r="C23" s="129"/>
      <c r="D23" s="129"/>
      <c r="E23" s="129"/>
      <c r="F23" s="129"/>
      <c r="G23" s="129"/>
      <c r="H23" s="129"/>
      <c r="I23" s="129"/>
      <c r="J23" s="129"/>
      <c r="K23" s="129"/>
      <c r="L23" s="49"/>
      <c r="M23" s="47"/>
      <c r="N23" s="47"/>
    </row>
    <row r="25" spans="2:14" ht="15.5">
      <c r="K25" s="126" t="s">
        <v>219</v>
      </c>
    </row>
    <row r="26" spans="2:14" ht="15.5">
      <c r="K26" s="126"/>
    </row>
    <row r="27" spans="2:14" ht="15.5">
      <c r="K27" s="126"/>
    </row>
    <row r="28" spans="2:14" ht="15.5">
      <c r="K28" s="126"/>
    </row>
    <row r="29" spans="2:14" ht="15.5">
      <c r="K29" s="126" t="s">
        <v>220</v>
      </c>
    </row>
  </sheetData>
  <mergeCells count="8">
    <mergeCell ref="A3:J3"/>
    <mergeCell ref="B22:K22"/>
    <mergeCell ref="B23:K23"/>
    <mergeCell ref="H17:J17"/>
    <mergeCell ref="H18:J18"/>
    <mergeCell ref="H19:J19"/>
    <mergeCell ref="H20:J20"/>
    <mergeCell ref="H16:J16"/>
  </mergeCells>
  <pageMargins left="0.7" right="0.7" top="0.75" bottom="0.75" header="0.3" footer="0.3"/>
  <pageSetup scale="81" orientation="portrait" r:id="rId1"/>
  <colBreaks count="1" manualBreakCount="1">
    <brk id="12"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O38"/>
  <sheetViews>
    <sheetView rightToLeft="1" view="pageBreakPreview" topLeftCell="C1" zoomScale="90" zoomScaleNormal="142" zoomScaleSheetLayoutView="90" workbookViewId="0">
      <selection activeCell="I7" sqref="I7"/>
    </sheetView>
  </sheetViews>
  <sheetFormatPr defaultRowHeight="14.5"/>
  <cols>
    <col min="1" max="1" width="7.08984375" customWidth="1"/>
    <col min="2" max="2" width="83.36328125" customWidth="1"/>
    <col min="4" max="4" width="9.6328125" customWidth="1"/>
    <col min="5" max="6" width="10" style="18" customWidth="1"/>
    <col min="7" max="7" width="9.6328125" style="18" customWidth="1"/>
    <col min="8" max="8" width="11.453125" style="18" bestFit="1" customWidth="1"/>
    <col min="9" max="9" width="11.26953125" style="18" bestFit="1" customWidth="1"/>
    <col min="10" max="11" width="13.26953125" style="18" customWidth="1"/>
    <col min="12" max="14" width="12.08984375" style="18" customWidth="1"/>
    <col min="15" max="15" width="17" customWidth="1"/>
  </cols>
  <sheetData>
    <row r="1" spans="1:15">
      <c r="O1" t="s">
        <v>54</v>
      </c>
    </row>
    <row r="2" spans="1:15" s="53" customFormat="1" ht="32" customHeight="1">
      <c r="B2" s="135" t="s">
        <v>99</v>
      </c>
      <c r="C2" s="135"/>
      <c r="D2" s="135"/>
      <c r="E2" s="135"/>
      <c r="F2" s="135"/>
      <c r="G2" s="135"/>
      <c r="H2" s="135"/>
      <c r="I2" s="135"/>
      <c r="J2" s="135"/>
      <c r="K2" s="135"/>
      <c r="L2" s="135"/>
      <c r="M2" s="135"/>
      <c r="N2" s="135"/>
      <c r="O2" s="135"/>
    </row>
    <row r="3" spans="1:15" ht="69.5" customHeight="1">
      <c r="B3" s="148" t="s">
        <v>98</v>
      </c>
      <c r="C3" s="148"/>
      <c r="D3" s="148"/>
      <c r="E3" s="148"/>
      <c r="F3" s="148"/>
      <c r="G3" s="148"/>
      <c r="H3" s="148"/>
      <c r="I3" s="148"/>
      <c r="J3" s="148"/>
      <c r="K3" s="148"/>
      <c r="L3" s="148"/>
      <c r="M3" s="148"/>
      <c r="N3" s="148"/>
      <c r="O3" s="52"/>
    </row>
    <row r="4" spans="1:15" ht="27" customHeight="1">
      <c r="B4" s="7" t="s">
        <v>225</v>
      </c>
      <c r="C4" s="6"/>
      <c r="D4" s="6"/>
      <c r="E4" s="19"/>
      <c r="F4" s="19"/>
      <c r="G4" s="19"/>
      <c r="H4" s="19"/>
      <c r="I4" s="19"/>
      <c r="J4" s="19"/>
      <c r="K4" s="19"/>
      <c r="L4" s="19"/>
      <c r="M4" s="19"/>
      <c r="N4" s="19"/>
      <c r="O4" s="6"/>
    </row>
    <row r="5" spans="1:15" ht="20.149999999999999" customHeight="1">
      <c r="A5" s="137"/>
      <c r="B5" s="138" t="s">
        <v>10</v>
      </c>
      <c r="C5" s="136" t="s">
        <v>0</v>
      </c>
      <c r="D5" s="136" t="s">
        <v>38</v>
      </c>
      <c r="E5" s="139" t="s">
        <v>101</v>
      </c>
      <c r="F5" s="140" t="s">
        <v>60</v>
      </c>
      <c r="G5" s="142" t="s">
        <v>67</v>
      </c>
      <c r="H5" s="143"/>
      <c r="I5" s="143"/>
      <c r="J5" s="144"/>
      <c r="K5" s="145" t="s">
        <v>68</v>
      </c>
      <c r="L5" s="146"/>
      <c r="M5" s="146"/>
      <c r="N5" s="147"/>
      <c r="O5" s="136" t="s">
        <v>1</v>
      </c>
    </row>
    <row r="6" spans="1:15" ht="55" customHeight="1">
      <c r="A6" s="137"/>
      <c r="B6" s="138"/>
      <c r="C6" s="136"/>
      <c r="D6" s="136"/>
      <c r="E6" s="139"/>
      <c r="F6" s="141"/>
      <c r="G6" s="20" t="s">
        <v>59</v>
      </c>
      <c r="H6" s="20" t="s">
        <v>13</v>
      </c>
      <c r="I6" s="20" t="s">
        <v>64</v>
      </c>
      <c r="J6" s="106" t="s">
        <v>61</v>
      </c>
      <c r="K6" s="106" t="s">
        <v>62</v>
      </c>
      <c r="L6" s="36" t="s">
        <v>63</v>
      </c>
      <c r="M6" s="36" t="s">
        <v>194</v>
      </c>
      <c r="N6" s="36" t="s">
        <v>66</v>
      </c>
      <c r="O6" s="136"/>
    </row>
    <row r="7" spans="1:15" ht="59.25" customHeight="1">
      <c r="A7" s="4" t="s">
        <v>154</v>
      </c>
      <c r="B7" s="15" t="s">
        <v>221</v>
      </c>
      <c r="C7" s="4" t="s">
        <v>15</v>
      </c>
      <c r="D7" s="4">
        <v>1</v>
      </c>
      <c r="E7" s="25"/>
      <c r="F7" s="33">
        <f>E7*D7</f>
        <v>0</v>
      </c>
      <c r="G7" s="21">
        <f>35*D7</f>
        <v>35</v>
      </c>
      <c r="H7" s="21">
        <f>18000*D7</f>
        <v>18000</v>
      </c>
      <c r="I7" s="21">
        <f>2*375*D7</f>
        <v>750</v>
      </c>
      <c r="J7" s="107">
        <f>I7+H7+G7</f>
        <v>18785</v>
      </c>
      <c r="K7" s="107">
        <f>J7*E7</f>
        <v>0</v>
      </c>
      <c r="L7" s="33">
        <f>G7*E7</f>
        <v>0</v>
      </c>
      <c r="M7" s="33">
        <f>H7*E7</f>
        <v>0</v>
      </c>
      <c r="N7" s="33">
        <f>I7*E7</f>
        <v>0</v>
      </c>
      <c r="O7" s="5" t="s">
        <v>215</v>
      </c>
    </row>
    <row r="8" spans="1:15" ht="30" customHeight="1">
      <c r="A8" s="59" t="s">
        <v>155</v>
      </c>
      <c r="B8" s="15" t="s">
        <v>16</v>
      </c>
      <c r="C8" s="4" t="s">
        <v>17</v>
      </c>
      <c r="D8" s="4">
        <v>1</v>
      </c>
      <c r="E8" s="25"/>
      <c r="F8" s="33">
        <f t="shared" ref="F8:F32" si="0">E8*D8</f>
        <v>0</v>
      </c>
      <c r="G8" s="21">
        <f t="shared" ref="G8:G13" si="1">35*D8</f>
        <v>35</v>
      </c>
      <c r="H8" s="21">
        <f t="shared" ref="H8:H13" si="2">18000*D8</f>
        <v>18000</v>
      </c>
      <c r="I8" s="21">
        <f t="shared" ref="I8:I13" si="3">2*375*D8</f>
        <v>750</v>
      </c>
      <c r="J8" s="107">
        <f t="shared" ref="J8:J13" si="4">I8+H8+G8</f>
        <v>18785</v>
      </c>
      <c r="K8" s="107">
        <f>J8*E8</f>
        <v>0</v>
      </c>
      <c r="L8" s="33">
        <f>G8*E8</f>
        <v>0</v>
      </c>
      <c r="M8" s="33">
        <f t="shared" ref="M8:M32" si="5">H8*E8</f>
        <v>0</v>
      </c>
      <c r="N8" s="33">
        <f t="shared" ref="N8:N32" si="6">I8*E8</f>
        <v>0</v>
      </c>
      <c r="O8" s="3"/>
    </row>
    <row r="9" spans="1:15" ht="30" customHeight="1">
      <c r="A9" s="59" t="s">
        <v>156</v>
      </c>
      <c r="B9" s="15" t="s">
        <v>18</v>
      </c>
      <c r="C9" s="4" t="s">
        <v>17</v>
      </c>
      <c r="D9" s="4">
        <v>2</v>
      </c>
      <c r="E9" s="25"/>
      <c r="F9" s="33">
        <f t="shared" si="0"/>
        <v>0</v>
      </c>
      <c r="G9" s="21">
        <f t="shared" si="1"/>
        <v>70</v>
      </c>
      <c r="H9" s="21">
        <f t="shared" si="2"/>
        <v>36000</v>
      </c>
      <c r="I9" s="21">
        <f t="shared" si="3"/>
        <v>1500</v>
      </c>
      <c r="J9" s="107">
        <f t="shared" si="4"/>
        <v>37570</v>
      </c>
      <c r="K9" s="107">
        <f t="shared" ref="K9:K32" si="7">J9*E9</f>
        <v>0</v>
      </c>
      <c r="L9" s="33">
        <f t="shared" ref="L9:L32" si="8">G9*E9</f>
        <v>0</v>
      </c>
      <c r="M9" s="33">
        <f t="shared" si="5"/>
        <v>0</v>
      </c>
      <c r="N9" s="33">
        <f t="shared" si="6"/>
        <v>0</v>
      </c>
      <c r="O9" s="3"/>
    </row>
    <row r="10" spans="1:15" ht="30" customHeight="1">
      <c r="A10" s="59" t="s">
        <v>157</v>
      </c>
      <c r="B10" s="15" t="s">
        <v>19</v>
      </c>
      <c r="C10" s="4" t="s">
        <v>17</v>
      </c>
      <c r="D10" s="4">
        <v>1</v>
      </c>
      <c r="E10" s="25"/>
      <c r="F10" s="33">
        <f t="shared" si="0"/>
        <v>0</v>
      </c>
      <c r="G10" s="21">
        <f t="shared" si="1"/>
        <v>35</v>
      </c>
      <c r="H10" s="21">
        <f t="shared" si="2"/>
        <v>18000</v>
      </c>
      <c r="I10" s="21">
        <f t="shared" si="3"/>
        <v>750</v>
      </c>
      <c r="J10" s="107">
        <f t="shared" si="4"/>
        <v>18785</v>
      </c>
      <c r="K10" s="107">
        <f t="shared" si="7"/>
        <v>0</v>
      </c>
      <c r="L10" s="33">
        <f t="shared" si="8"/>
        <v>0</v>
      </c>
      <c r="M10" s="33">
        <f t="shared" si="5"/>
        <v>0</v>
      </c>
      <c r="N10" s="33">
        <f t="shared" si="6"/>
        <v>0</v>
      </c>
      <c r="O10" s="3"/>
    </row>
    <row r="11" spans="1:15" ht="30" customHeight="1">
      <c r="A11" s="59" t="s">
        <v>158</v>
      </c>
      <c r="B11" s="15" t="s">
        <v>89</v>
      </c>
      <c r="C11" s="4" t="s">
        <v>17</v>
      </c>
      <c r="D11" s="4">
        <v>1</v>
      </c>
      <c r="E11" s="25"/>
      <c r="F11" s="33">
        <f t="shared" si="0"/>
        <v>0</v>
      </c>
      <c r="G11" s="21">
        <f t="shared" si="1"/>
        <v>35</v>
      </c>
      <c r="H11" s="21">
        <f t="shared" si="2"/>
        <v>18000</v>
      </c>
      <c r="I11" s="21">
        <f t="shared" si="3"/>
        <v>750</v>
      </c>
      <c r="J11" s="107">
        <f t="shared" si="4"/>
        <v>18785</v>
      </c>
      <c r="K11" s="107">
        <f t="shared" si="7"/>
        <v>0</v>
      </c>
      <c r="L11" s="33">
        <f t="shared" si="8"/>
        <v>0</v>
      </c>
      <c r="M11" s="33">
        <f t="shared" si="5"/>
        <v>0</v>
      </c>
      <c r="N11" s="33">
        <f t="shared" si="6"/>
        <v>0</v>
      </c>
      <c r="O11" s="3"/>
    </row>
    <row r="12" spans="1:15" ht="30" customHeight="1">
      <c r="A12" s="59" t="s">
        <v>159</v>
      </c>
      <c r="B12" s="15" t="s">
        <v>20</v>
      </c>
      <c r="C12" s="4" t="s">
        <v>17</v>
      </c>
      <c r="D12" s="4">
        <v>2</v>
      </c>
      <c r="E12" s="25"/>
      <c r="F12" s="33">
        <f t="shared" si="0"/>
        <v>0</v>
      </c>
      <c r="G12" s="21">
        <f t="shared" si="1"/>
        <v>70</v>
      </c>
      <c r="H12" s="21">
        <f t="shared" si="2"/>
        <v>36000</v>
      </c>
      <c r="I12" s="21">
        <f t="shared" si="3"/>
        <v>1500</v>
      </c>
      <c r="J12" s="107">
        <f t="shared" si="4"/>
        <v>37570</v>
      </c>
      <c r="K12" s="107">
        <f t="shared" si="7"/>
        <v>0</v>
      </c>
      <c r="L12" s="33">
        <f t="shared" si="8"/>
        <v>0</v>
      </c>
      <c r="M12" s="33">
        <f t="shared" si="5"/>
        <v>0</v>
      </c>
      <c r="N12" s="33">
        <f t="shared" si="6"/>
        <v>0</v>
      </c>
      <c r="O12" s="3"/>
    </row>
    <row r="13" spans="1:15" ht="30" customHeight="1">
      <c r="A13" s="59" t="s">
        <v>160</v>
      </c>
      <c r="B13" s="15" t="s">
        <v>21</v>
      </c>
      <c r="C13" s="4" t="s">
        <v>17</v>
      </c>
      <c r="D13" s="4">
        <v>2</v>
      </c>
      <c r="E13" s="25"/>
      <c r="F13" s="33">
        <f t="shared" si="0"/>
        <v>0</v>
      </c>
      <c r="G13" s="21">
        <f t="shared" si="1"/>
        <v>70</v>
      </c>
      <c r="H13" s="21">
        <f t="shared" si="2"/>
        <v>36000</v>
      </c>
      <c r="I13" s="21">
        <f t="shared" si="3"/>
        <v>1500</v>
      </c>
      <c r="J13" s="107">
        <f t="shared" si="4"/>
        <v>37570</v>
      </c>
      <c r="K13" s="107">
        <f t="shared" si="7"/>
        <v>0</v>
      </c>
      <c r="L13" s="33">
        <f t="shared" si="8"/>
        <v>0</v>
      </c>
      <c r="M13" s="33">
        <f t="shared" si="5"/>
        <v>0</v>
      </c>
      <c r="N13" s="33">
        <f t="shared" si="6"/>
        <v>0</v>
      </c>
      <c r="O13" s="3"/>
    </row>
    <row r="14" spans="1:15" ht="30" customHeight="1">
      <c r="A14" s="59" t="s">
        <v>161</v>
      </c>
      <c r="B14" s="15" t="s">
        <v>90</v>
      </c>
      <c r="C14" s="4" t="s">
        <v>17</v>
      </c>
      <c r="D14" s="4">
        <v>1</v>
      </c>
      <c r="E14" s="25"/>
      <c r="F14" s="33">
        <f t="shared" si="0"/>
        <v>0</v>
      </c>
      <c r="G14" s="21">
        <f t="shared" ref="G14:G32" si="9">35*D14</f>
        <v>35</v>
      </c>
      <c r="H14" s="21">
        <f t="shared" ref="H14:H28" si="10">18000*D14</f>
        <v>18000</v>
      </c>
      <c r="I14" s="21">
        <f t="shared" ref="I14:I26" si="11">2*375*D14</f>
        <v>750</v>
      </c>
      <c r="J14" s="107">
        <f t="shared" ref="J14:J28" si="12">I14+H14+G14</f>
        <v>18785</v>
      </c>
      <c r="K14" s="107">
        <f t="shared" si="7"/>
        <v>0</v>
      </c>
      <c r="L14" s="33">
        <f t="shared" si="8"/>
        <v>0</v>
      </c>
      <c r="M14" s="33">
        <f t="shared" si="5"/>
        <v>0</v>
      </c>
      <c r="N14" s="33">
        <f t="shared" si="6"/>
        <v>0</v>
      </c>
      <c r="O14" s="3"/>
    </row>
    <row r="15" spans="1:15" ht="30" customHeight="1">
      <c r="A15" s="59" t="s">
        <v>162</v>
      </c>
      <c r="B15" s="15" t="s">
        <v>22</v>
      </c>
      <c r="C15" s="4" t="s">
        <v>17</v>
      </c>
      <c r="D15" s="4">
        <v>1</v>
      </c>
      <c r="E15" s="25"/>
      <c r="F15" s="33">
        <f t="shared" si="0"/>
        <v>0</v>
      </c>
      <c r="G15" s="21">
        <f t="shared" si="9"/>
        <v>35</v>
      </c>
      <c r="H15" s="21">
        <f t="shared" si="10"/>
        <v>18000</v>
      </c>
      <c r="I15" s="21">
        <f t="shared" si="11"/>
        <v>750</v>
      </c>
      <c r="J15" s="107">
        <f t="shared" si="12"/>
        <v>18785</v>
      </c>
      <c r="K15" s="107">
        <f t="shared" si="7"/>
        <v>0</v>
      </c>
      <c r="L15" s="33">
        <f t="shared" si="8"/>
        <v>0</v>
      </c>
      <c r="M15" s="33">
        <f t="shared" si="5"/>
        <v>0</v>
      </c>
      <c r="N15" s="33">
        <f t="shared" si="6"/>
        <v>0</v>
      </c>
      <c r="O15" s="3"/>
    </row>
    <row r="16" spans="1:15" ht="30" customHeight="1">
      <c r="A16" s="59" t="s">
        <v>163</v>
      </c>
      <c r="B16" s="15" t="s">
        <v>23</v>
      </c>
      <c r="C16" s="4" t="s">
        <v>17</v>
      </c>
      <c r="D16" s="4">
        <v>1</v>
      </c>
      <c r="E16" s="25"/>
      <c r="F16" s="33">
        <f t="shared" si="0"/>
        <v>0</v>
      </c>
      <c r="G16" s="21">
        <f t="shared" si="9"/>
        <v>35</v>
      </c>
      <c r="H16" s="21">
        <f t="shared" si="10"/>
        <v>18000</v>
      </c>
      <c r="I16" s="21">
        <f t="shared" si="11"/>
        <v>750</v>
      </c>
      <c r="J16" s="107">
        <f t="shared" si="12"/>
        <v>18785</v>
      </c>
      <c r="K16" s="107">
        <f t="shared" si="7"/>
        <v>0</v>
      </c>
      <c r="L16" s="33">
        <f t="shared" si="8"/>
        <v>0</v>
      </c>
      <c r="M16" s="33">
        <f t="shared" si="5"/>
        <v>0</v>
      </c>
      <c r="N16" s="33">
        <f t="shared" si="6"/>
        <v>0</v>
      </c>
      <c r="O16" s="3"/>
    </row>
    <row r="17" spans="1:15" ht="30" customHeight="1">
      <c r="A17" s="59" t="s">
        <v>164</v>
      </c>
      <c r="B17" s="15" t="s">
        <v>24</v>
      </c>
      <c r="C17" s="4" t="s">
        <v>17</v>
      </c>
      <c r="D17" s="4">
        <v>1</v>
      </c>
      <c r="E17" s="25"/>
      <c r="F17" s="33">
        <f t="shared" si="0"/>
        <v>0</v>
      </c>
      <c r="G17" s="21">
        <f t="shared" si="9"/>
        <v>35</v>
      </c>
      <c r="H17" s="21">
        <f t="shared" si="10"/>
        <v>18000</v>
      </c>
      <c r="I17" s="21">
        <f t="shared" si="11"/>
        <v>750</v>
      </c>
      <c r="J17" s="107">
        <f t="shared" si="12"/>
        <v>18785</v>
      </c>
      <c r="K17" s="107">
        <f t="shared" si="7"/>
        <v>0</v>
      </c>
      <c r="L17" s="33">
        <f t="shared" si="8"/>
        <v>0</v>
      </c>
      <c r="M17" s="33">
        <f t="shared" si="5"/>
        <v>0</v>
      </c>
      <c r="N17" s="33">
        <f t="shared" si="6"/>
        <v>0</v>
      </c>
      <c r="O17" s="3"/>
    </row>
    <row r="18" spans="1:15" ht="30" customHeight="1">
      <c r="A18" s="59" t="s">
        <v>165</v>
      </c>
      <c r="B18" s="54" t="s">
        <v>102</v>
      </c>
      <c r="C18" s="4" t="s">
        <v>17</v>
      </c>
      <c r="D18" s="4">
        <v>2</v>
      </c>
      <c r="E18" s="25"/>
      <c r="F18" s="33">
        <f t="shared" si="0"/>
        <v>0</v>
      </c>
      <c r="G18" s="21">
        <f t="shared" si="9"/>
        <v>70</v>
      </c>
      <c r="H18" s="21">
        <f t="shared" si="10"/>
        <v>36000</v>
      </c>
      <c r="I18" s="21">
        <f t="shared" si="11"/>
        <v>1500</v>
      </c>
      <c r="J18" s="107">
        <f t="shared" si="12"/>
        <v>37570</v>
      </c>
      <c r="K18" s="107">
        <f t="shared" si="7"/>
        <v>0</v>
      </c>
      <c r="L18" s="33">
        <f t="shared" si="8"/>
        <v>0</v>
      </c>
      <c r="M18" s="33">
        <f t="shared" si="5"/>
        <v>0</v>
      </c>
      <c r="N18" s="33">
        <f t="shared" si="6"/>
        <v>0</v>
      </c>
      <c r="O18" s="3"/>
    </row>
    <row r="19" spans="1:15" ht="30" customHeight="1">
      <c r="A19" s="59" t="s">
        <v>166</v>
      </c>
      <c r="B19" s="55" t="s">
        <v>103</v>
      </c>
      <c r="C19" s="4" t="s">
        <v>17</v>
      </c>
      <c r="D19" s="4">
        <v>1</v>
      </c>
      <c r="E19" s="25"/>
      <c r="F19" s="33">
        <f t="shared" si="0"/>
        <v>0</v>
      </c>
      <c r="G19" s="21">
        <f t="shared" si="9"/>
        <v>35</v>
      </c>
      <c r="H19" s="21">
        <f t="shared" si="10"/>
        <v>18000</v>
      </c>
      <c r="I19" s="21">
        <f t="shared" si="11"/>
        <v>750</v>
      </c>
      <c r="J19" s="107">
        <f t="shared" si="12"/>
        <v>18785</v>
      </c>
      <c r="K19" s="107">
        <f t="shared" si="7"/>
        <v>0</v>
      </c>
      <c r="L19" s="33">
        <f t="shared" si="8"/>
        <v>0</v>
      </c>
      <c r="M19" s="33">
        <f t="shared" si="5"/>
        <v>0</v>
      </c>
      <c r="N19" s="33">
        <f t="shared" si="6"/>
        <v>0</v>
      </c>
      <c r="O19" s="3"/>
    </row>
    <row r="20" spans="1:15" ht="30" customHeight="1">
      <c r="A20" s="59" t="s">
        <v>167</v>
      </c>
      <c r="B20" s="55" t="s">
        <v>104</v>
      </c>
      <c r="C20" s="4" t="s">
        <v>17</v>
      </c>
      <c r="D20" s="4">
        <v>1</v>
      </c>
      <c r="E20" s="25"/>
      <c r="F20" s="33">
        <f t="shared" si="0"/>
        <v>0</v>
      </c>
      <c r="G20" s="21">
        <f t="shared" si="9"/>
        <v>35</v>
      </c>
      <c r="H20" s="21">
        <f t="shared" si="10"/>
        <v>18000</v>
      </c>
      <c r="I20" s="21">
        <f t="shared" si="11"/>
        <v>750</v>
      </c>
      <c r="J20" s="107">
        <f t="shared" si="12"/>
        <v>18785</v>
      </c>
      <c r="K20" s="107">
        <f t="shared" si="7"/>
        <v>0</v>
      </c>
      <c r="L20" s="33">
        <f t="shared" si="8"/>
        <v>0</v>
      </c>
      <c r="M20" s="33">
        <f t="shared" si="5"/>
        <v>0</v>
      </c>
      <c r="N20" s="33">
        <f t="shared" si="6"/>
        <v>0</v>
      </c>
      <c r="O20" s="3"/>
    </row>
    <row r="21" spans="1:15" ht="30" customHeight="1">
      <c r="A21" s="59" t="s">
        <v>168</v>
      </c>
      <c r="B21" s="55" t="s">
        <v>105</v>
      </c>
      <c r="C21" s="4" t="s">
        <v>17</v>
      </c>
      <c r="D21" s="4">
        <v>1</v>
      </c>
      <c r="E21" s="25"/>
      <c r="F21" s="33">
        <f t="shared" si="0"/>
        <v>0</v>
      </c>
      <c r="G21" s="21">
        <f t="shared" si="9"/>
        <v>35</v>
      </c>
      <c r="H21" s="21">
        <f t="shared" si="10"/>
        <v>18000</v>
      </c>
      <c r="I21" s="21">
        <f t="shared" si="11"/>
        <v>750</v>
      </c>
      <c r="J21" s="107">
        <f t="shared" si="12"/>
        <v>18785</v>
      </c>
      <c r="K21" s="107">
        <f t="shared" si="7"/>
        <v>0</v>
      </c>
      <c r="L21" s="33">
        <f t="shared" si="8"/>
        <v>0</v>
      </c>
      <c r="M21" s="33">
        <f t="shared" si="5"/>
        <v>0</v>
      </c>
      <c r="N21" s="33">
        <f t="shared" si="6"/>
        <v>0</v>
      </c>
      <c r="O21" s="3"/>
    </row>
    <row r="22" spans="1:15" ht="30" customHeight="1">
      <c r="A22" s="59" t="s">
        <v>169</v>
      </c>
      <c r="B22" s="55" t="s">
        <v>106</v>
      </c>
      <c r="C22" s="4" t="s">
        <v>17</v>
      </c>
      <c r="D22" s="4">
        <v>1</v>
      </c>
      <c r="E22" s="25"/>
      <c r="F22" s="33">
        <f t="shared" si="0"/>
        <v>0</v>
      </c>
      <c r="G22" s="21">
        <f t="shared" si="9"/>
        <v>35</v>
      </c>
      <c r="H22" s="21">
        <f t="shared" si="10"/>
        <v>18000</v>
      </c>
      <c r="I22" s="21">
        <f t="shared" si="11"/>
        <v>750</v>
      </c>
      <c r="J22" s="107">
        <f t="shared" si="12"/>
        <v>18785</v>
      </c>
      <c r="K22" s="107">
        <f t="shared" si="7"/>
        <v>0</v>
      </c>
      <c r="L22" s="33">
        <f t="shared" si="8"/>
        <v>0</v>
      </c>
      <c r="M22" s="33">
        <f t="shared" si="5"/>
        <v>0</v>
      </c>
      <c r="N22" s="33">
        <f t="shared" si="6"/>
        <v>0</v>
      </c>
      <c r="O22" s="3"/>
    </row>
    <row r="23" spans="1:15" ht="27" customHeight="1">
      <c r="A23" s="59" t="s">
        <v>170</v>
      </c>
      <c r="B23" s="55" t="s">
        <v>107</v>
      </c>
      <c r="C23" s="4" t="s">
        <v>17</v>
      </c>
      <c r="D23" s="4">
        <v>1</v>
      </c>
      <c r="E23" s="25"/>
      <c r="F23" s="33">
        <f t="shared" si="0"/>
        <v>0</v>
      </c>
      <c r="G23" s="21">
        <f t="shared" si="9"/>
        <v>35</v>
      </c>
      <c r="H23" s="21">
        <f t="shared" si="10"/>
        <v>18000</v>
      </c>
      <c r="I23" s="21">
        <f t="shared" si="11"/>
        <v>750</v>
      </c>
      <c r="J23" s="107">
        <f t="shared" si="12"/>
        <v>18785</v>
      </c>
      <c r="K23" s="107">
        <f t="shared" si="7"/>
        <v>0</v>
      </c>
      <c r="L23" s="33">
        <f t="shared" si="8"/>
        <v>0</v>
      </c>
      <c r="M23" s="33">
        <f t="shared" si="5"/>
        <v>0</v>
      </c>
      <c r="N23" s="33">
        <f t="shared" si="6"/>
        <v>0</v>
      </c>
      <c r="O23" s="3"/>
    </row>
    <row r="24" spans="1:15" ht="27" customHeight="1">
      <c r="A24" s="59" t="s">
        <v>171</v>
      </c>
      <c r="B24" s="55" t="s">
        <v>25</v>
      </c>
      <c r="C24" s="4" t="s">
        <v>17</v>
      </c>
      <c r="D24" s="4">
        <v>2</v>
      </c>
      <c r="E24" s="25"/>
      <c r="F24" s="33">
        <f t="shared" si="0"/>
        <v>0</v>
      </c>
      <c r="G24" s="21">
        <f t="shared" si="9"/>
        <v>70</v>
      </c>
      <c r="H24" s="21">
        <f t="shared" si="10"/>
        <v>36000</v>
      </c>
      <c r="I24" s="21">
        <f t="shared" si="11"/>
        <v>1500</v>
      </c>
      <c r="J24" s="107">
        <f t="shared" si="12"/>
        <v>37570</v>
      </c>
      <c r="K24" s="107">
        <f t="shared" si="7"/>
        <v>0</v>
      </c>
      <c r="L24" s="33">
        <f t="shared" si="8"/>
        <v>0</v>
      </c>
      <c r="M24" s="33">
        <f t="shared" si="5"/>
        <v>0</v>
      </c>
      <c r="N24" s="33">
        <f t="shared" si="6"/>
        <v>0</v>
      </c>
      <c r="O24" s="3"/>
    </row>
    <row r="25" spans="1:15" ht="27" customHeight="1">
      <c r="A25" s="59" t="s">
        <v>172</v>
      </c>
      <c r="B25" s="55" t="s">
        <v>26</v>
      </c>
      <c r="C25" s="4" t="s">
        <v>17</v>
      </c>
      <c r="D25" s="4">
        <v>3</v>
      </c>
      <c r="E25" s="25"/>
      <c r="F25" s="33">
        <f t="shared" si="0"/>
        <v>0</v>
      </c>
      <c r="G25" s="21">
        <f t="shared" si="9"/>
        <v>105</v>
      </c>
      <c r="H25" s="21">
        <f t="shared" si="10"/>
        <v>54000</v>
      </c>
      <c r="I25" s="21">
        <f t="shared" si="11"/>
        <v>2250</v>
      </c>
      <c r="J25" s="107">
        <f t="shared" si="12"/>
        <v>56355</v>
      </c>
      <c r="K25" s="107">
        <f t="shared" si="7"/>
        <v>0</v>
      </c>
      <c r="L25" s="33">
        <f t="shared" si="8"/>
        <v>0</v>
      </c>
      <c r="M25" s="33">
        <f t="shared" si="5"/>
        <v>0</v>
      </c>
      <c r="N25" s="33">
        <f t="shared" si="6"/>
        <v>0</v>
      </c>
      <c r="O25" s="3"/>
    </row>
    <row r="26" spans="1:15" ht="38.25" customHeight="1">
      <c r="A26" s="59" t="s">
        <v>173</v>
      </c>
      <c r="B26" s="55" t="s">
        <v>108</v>
      </c>
      <c r="C26" s="4" t="s">
        <v>3</v>
      </c>
      <c r="D26" s="66">
        <v>0.5</v>
      </c>
      <c r="E26" s="25"/>
      <c r="F26" s="33">
        <f t="shared" si="0"/>
        <v>0</v>
      </c>
      <c r="G26" s="21">
        <f t="shared" si="9"/>
        <v>17.5</v>
      </c>
      <c r="H26" s="21">
        <f t="shared" si="10"/>
        <v>9000</v>
      </c>
      <c r="I26" s="21">
        <f t="shared" si="11"/>
        <v>375</v>
      </c>
      <c r="J26" s="107">
        <f t="shared" si="12"/>
        <v>9392.5</v>
      </c>
      <c r="K26" s="107">
        <f t="shared" si="7"/>
        <v>0</v>
      </c>
      <c r="L26" s="33">
        <f t="shared" si="8"/>
        <v>0</v>
      </c>
      <c r="M26" s="33">
        <f t="shared" si="5"/>
        <v>0</v>
      </c>
      <c r="N26" s="33">
        <f t="shared" si="6"/>
        <v>0</v>
      </c>
      <c r="O26" s="3"/>
    </row>
    <row r="27" spans="1:15" ht="27" customHeight="1">
      <c r="A27" s="59" t="s">
        <v>174</v>
      </c>
      <c r="B27" s="55" t="s">
        <v>27</v>
      </c>
      <c r="C27" s="4" t="s">
        <v>17</v>
      </c>
      <c r="D27" s="66">
        <v>4</v>
      </c>
      <c r="E27" s="25"/>
      <c r="F27" s="33">
        <f t="shared" si="0"/>
        <v>0</v>
      </c>
      <c r="G27" s="21">
        <f t="shared" si="9"/>
        <v>140</v>
      </c>
      <c r="H27" s="21">
        <f t="shared" si="10"/>
        <v>72000</v>
      </c>
      <c r="I27" s="21">
        <f>2*375*D27</f>
        <v>3000</v>
      </c>
      <c r="J27" s="107">
        <f t="shared" si="12"/>
        <v>75140</v>
      </c>
      <c r="K27" s="107">
        <f t="shared" si="7"/>
        <v>0</v>
      </c>
      <c r="L27" s="33">
        <f t="shared" si="8"/>
        <v>0</v>
      </c>
      <c r="M27" s="33">
        <f t="shared" si="5"/>
        <v>0</v>
      </c>
      <c r="N27" s="33">
        <f t="shared" si="6"/>
        <v>0</v>
      </c>
      <c r="O27" s="3"/>
    </row>
    <row r="28" spans="1:15" ht="27" customHeight="1">
      <c r="A28" s="59" t="s">
        <v>175</v>
      </c>
      <c r="B28" s="55" t="s">
        <v>28</v>
      </c>
      <c r="C28" s="4" t="s">
        <v>17</v>
      </c>
      <c r="D28" s="66">
        <v>2</v>
      </c>
      <c r="E28" s="25"/>
      <c r="F28" s="33">
        <f t="shared" si="0"/>
        <v>0</v>
      </c>
      <c r="G28" s="21">
        <f t="shared" si="9"/>
        <v>70</v>
      </c>
      <c r="H28" s="21">
        <f t="shared" si="10"/>
        <v>36000</v>
      </c>
      <c r="I28" s="21">
        <f>2*375*D28</f>
        <v>1500</v>
      </c>
      <c r="J28" s="107">
        <f t="shared" si="12"/>
        <v>37570</v>
      </c>
      <c r="K28" s="107">
        <f t="shared" si="7"/>
        <v>0</v>
      </c>
      <c r="L28" s="33">
        <f t="shared" si="8"/>
        <v>0</v>
      </c>
      <c r="M28" s="33">
        <f t="shared" si="5"/>
        <v>0</v>
      </c>
      <c r="N28" s="33">
        <f t="shared" si="6"/>
        <v>0</v>
      </c>
      <c r="O28" s="3"/>
    </row>
    <row r="29" spans="1:15" ht="27" customHeight="1">
      <c r="A29" s="59" t="s">
        <v>176</v>
      </c>
      <c r="B29" s="55" t="s">
        <v>45</v>
      </c>
      <c r="C29" s="4" t="s">
        <v>17</v>
      </c>
      <c r="D29" s="66">
        <v>1</v>
      </c>
      <c r="E29" s="25"/>
      <c r="F29" s="33">
        <f t="shared" si="0"/>
        <v>0</v>
      </c>
      <c r="G29" s="21">
        <f t="shared" si="9"/>
        <v>35</v>
      </c>
      <c r="H29" s="33">
        <v>0</v>
      </c>
      <c r="I29" s="21">
        <f t="shared" ref="I29:I32" si="13">2*375*D29</f>
        <v>750</v>
      </c>
      <c r="J29" s="107">
        <f t="shared" ref="J29:J32" si="14">I29+H29+G29</f>
        <v>785</v>
      </c>
      <c r="K29" s="107">
        <f t="shared" si="7"/>
        <v>0</v>
      </c>
      <c r="L29" s="33">
        <f t="shared" si="8"/>
        <v>0</v>
      </c>
      <c r="M29" s="33">
        <f t="shared" si="5"/>
        <v>0</v>
      </c>
      <c r="N29" s="33">
        <f t="shared" si="6"/>
        <v>0</v>
      </c>
      <c r="O29" s="3"/>
    </row>
    <row r="30" spans="1:15" ht="27" customHeight="1">
      <c r="A30" s="59" t="s">
        <v>177</v>
      </c>
      <c r="B30" s="55" t="s">
        <v>65</v>
      </c>
      <c r="C30" s="4" t="s">
        <v>5</v>
      </c>
      <c r="D30" s="66">
        <v>0.1</v>
      </c>
      <c r="E30" s="25"/>
      <c r="F30" s="33">
        <f t="shared" si="0"/>
        <v>0</v>
      </c>
      <c r="G30" s="21">
        <f>35*D30</f>
        <v>3.5</v>
      </c>
      <c r="H30" s="33">
        <f>18000*D30</f>
        <v>1800</v>
      </c>
      <c r="I30" s="21">
        <f>2*375*D30</f>
        <v>75</v>
      </c>
      <c r="J30" s="107">
        <f t="shared" si="14"/>
        <v>1878.5</v>
      </c>
      <c r="K30" s="107">
        <f t="shared" si="7"/>
        <v>0</v>
      </c>
      <c r="L30" s="33">
        <f t="shared" si="8"/>
        <v>0</v>
      </c>
      <c r="M30" s="33">
        <f t="shared" si="5"/>
        <v>0</v>
      </c>
      <c r="N30" s="33">
        <f t="shared" si="6"/>
        <v>0</v>
      </c>
      <c r="O30" s="3" t="s">
        <v>123</v>
      </c>
    </row>
    <row r="31" spans="1:15" ht="27" customHeight="1">
      <c r="A31" s="59" t="s">
        <v>178</v>
      </c>
      <c r="B31" s="55" t="s">
        <v>29</v>
      </c>
      <c r="C31" s="4" t="s">
        <v>5</v>
      </c>
      <c r="D31" s="66">
        <v>0.5</v>
      </c>
      <c r="E31" s="25"/>
      <c r="F31" s="33">
        <f t="shared" si="0"/>
        <v>0</v>
      </c>
      <c r="G31" s="21">
        <f t="shared" si="9"/>
        <v>17.5</v>
      </c>
      <c r="H31" s="33">
        <f t="shared" ref="H31:H32" si="15">18000*D31</f>
        <v>9000</v>
      </c>
      <c r="I31" s="21">
        <f t="shared" si="13"/>
        <v>375</v>
      </c>
      <c r="J31" s="107">
        <f t="shared" si="14"/>
        <v>9392.5</v>
      </c>
      <c r="K31" s="107">
        <f t="shared" si="7"/>
        <v>0</v>
      </c>
      <c r="L31" s="33">
        <f t="shared" si="8"/>
        <v>0</v>
      </c>
      <c r="M31" s="33">
        <f t="shared" si="5"/>
        <v>0</v>
      </c>
      <c r="N31" s="33">
        <f t="shared" si="6"/>
        <v>0</v>
      </c>
      <c r="O31" s="3" t="s">
        <v>123</v>
      </c>
    </row>
    <row r="32" spans="1:15" ht="27" customHeight="1">
      <c r="A32" s="59" t="s">
        <v>179</v>
      </c>
      <c r="B32" s="55" t="s">
        <v>30</v>
      </c>
      <c r="C32" s="4" t="s">
        <v>5</v>
      </c>
      <c r="D32" s="66">
        <v>0.5</v>
      </c>
      <c r="E32" s="25"/>
      <c r="F32" s="33">
        <f t="shared" si="0"/>
        <v>0</v>
      </c>
      <c r="G32" s="21">
        <f t="shared" si="9"/>
        <v>17.5</v>
      </c>
      <c r="H32" s="33">
        <f t="shared" si="15"/>
        <v>9000</v>
      </c>
      <c r="I32" s="21">
        <f t="shared" si="13"/>
        <v>375</v>
      </c>
      <c r="J32" s="107">
        <f t="shared" si="14"/>
        <v>9392.5</v>
      </c>
      <c r="K32" s="107">
        <f t="shared" si="7"/>
        <v>0</v>
      </c>
      <c r="L32" s="33">
        <f t="shared" si="8"/>
        <v>0</v>
      </c>
      <c r="M32" s="33">
        <f t="shared" si="5"/>
        <v>0</v>
      </c>
      <c r="N32" s="33">
        <f t="shared" si="6"/>
        <v>0</v>
      </c>
      <c r="O32" s="3" t="s">
        <v>123</v>
      </c>
    </row>
    <row r="33" spans="1:15" ht="22" customHeight="1">
      <c r="A33" s="2"/>
      <c r="B33" s="72" t="s">
        <v>193</v>
      </c>
      <c r="C33" s="68"/>
      <c r="D33" s="68"/>
      <c r="E33" s="73">
        <f>SUM(E7:E32)</f>
        <v>0</v>
      </c>
      <c r="F33" s="73">
        <f>SUM(F7:F32)</f>
        <v>0</v>
      </c>
      <c r="G33" s="74">
        <f t="shared" ref="G33:O33" si="16">SUM(G7:G32)</f>
        <v>1211</v>
      </c>
      <c r="H33" s="74">
        <f t="shared" si="16"/>
        <v>604800</v>
      </c>
      <c r="I33" s="74">
        <f t="shared" si="16"/>
        <v>25950</v>
      </c>
      <c r="J33" s="109">
        <f t="shared" si="16"/>
        <v>631961</v>
      </c>
      <c r="K33" s="109">
        <f t="shared" si="16"/>
        <v>0</v>
      </c>
      <c r="L33" s="73">
        <f t="shared" si="16"/>
        <v>0</v>
      </c>
      <c r="M33" s="73">
        <f t="shared" si="16"/>
        <v>0</v>
      </c>
      <c r="N33" s="73">
        <f t="shared" si="16"/>
        <v>0</v>
      </c>
      <c r="O33" s="73">
        <f t="shared" si="16"/>
        <v>0</v>
      </c>
    </row>
    <row r="34" spans="1:15">
      <c r="E34" s="22"/>
      <c r="F34" s="37"/>
      <c r="K34" s="26"/>
      <c r="L34" s="26"/>
      <c r="M34" s="26"/>
      <c r="N34" s="26"/>
    </row>
    <row r="35" spans="1:15">
      <c r="K35" s="26"/>
      <c r="L35" s="26"/>
      <c r="M35" s="26"/>
      <c r="N35" s="26"/>
    </row>
    <row r="36" spans="1:15">
      <c r="K36" s="35"/>
      <c r="L36" s="35"/>
      <c r="M36" s="35"/>
    </row>
    <row r="38" spans="1:15">
      <c r="K38" s="34"/>
      <c r="L38" s="34"/>
      <c r="M38" s="34"/>
    </row>
  </sheetData>
  <mergeCells count="11">
    <mergeCell ref="B2:O2"/>
    <mergeCell ref="O5:O6"/>
    <mergeCell ref="A5:A6"/>
    <mergeCell ref="B5:B6"/>
    <mergeCell ref="C5:C6"/>
    <mergeCell ref="D5:D6"/>
    <mergeCell ref="E5:E6"/>
    <mergeCell ref="F5:F6"/>
    <mergeCell ref="G5:J5"/>
    <mergeCell ref="K5:N5"/>
    <mergeCell ref="B3:N3"/>
  </mergeCells>
  <phoneticPr fontId="36" type="noConversion"/>
  <pageMargins left="0.7" right="0.7" top="0.75" bottom="0.75" header="0.3" footer="0.3"/>
  <pageSetup scale="4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2:O21"/>
  <sheetViews>
    <sheetView rightToLeft="1" view="pageBreakPreview" topLeftCell="C4" zoomScale="90" zoomScaleNormal="64" zoomScaleSheetLayoutView="90" workbookViewId="0">
      <selection activeCell="G13" sqref="G13"/>
    </sheetView>
  </sheetViews>
  <sheetFormatPr defaultRowHeight="14.5"/>
  <cols>
    <col min="1" max="1" width="5.6328125" customWidth="1"/>
    <col min="2" max="2" width="67.453125" customWidth="1"/>
    <col min="3" max="3" width="9.90625" customWidth="1"/>
    <col min="4" max="4" width="7.453125" customWidth="1"/>
    <col min="5" max="5" width="9.90625" customWidth="1"/>
    <col min="6" max="6" width="11.453125" customWidth="1"/>
    <col min="7" max="7" width="12.08984375" customWidth="1"/>
    <col min="8" max="8" width="10.1796875" bestFit="1" customWidth="1"/>
    <col min="9" max="9" width="9.1796875" bestFit="1" customWidth="1"/>
    <col min="10" max="11" width="11.81640625" customWidth="1"/>
    <col min="12" max="14" width="10.1796875" customWidth="1"/>
    <col min="15" max="15" width="27.36328125" customWidth="1"/>
  </cols>
  <sheetData>
    <row r="2" spans="1:15" ht="36" customHeight="1">
      <c r="B2" s="135" t="s">
        <v>99</v>
      </c>
      <c r="C2" s="135"/>
      <c r="D2" s="135"/>
      <c r="E2" s="135"/>
      <c r="F2" s="135"/>
      <c r="G2" s="135"/>
      <c r="H2" s="135"/>
      <c r="I2" s="135"/>
      <c r="J2" s="135"/>
      <c r="K2" s="135"/>
      <c r="L2" s="135"/>
      <c r="M2" s="135"/>
      <c r="N2" s="135"/>
      <c r="O2" s="135"/>
    </row>
    <row r="3" spans="1:15" ht="75.5" customHeight="1">
      <c r="B3" s="148" t="s">
        <v>98</v>
      </c>
      <c r="C3" s="148"/>
      <c r="D3" s="148"/>
      <c r="E3" s="148"/>
      <c r="F3" s="148"/>
      <c r="G3" s="148"/>
      <c r="H3" s="148"/>
      <c r="I3" s="148"/>
      <c r="J3" s="67"/>
      <c r="K3" s="67"/>
      <c r="L3" s="67"/>
      <c r="M3" s="67"/>
      <c r="N3" s="67"/>
      <c r="O3" s="52"/>
    </row>
    <row r="4" spans="1:15" ht="27" customHeight="1">
      <c r="A4" s="7" t="s">
        <v>217</v>
      </c>
      <c r="C4" s="6"/>
      <c r="D4" s="6"/>
      <c r="E4" s="6"/>
      <c r="F4" s="6"/>
      <c r="G4" s="6"/>
      <c r="H4" s="6"/>
      <c r="I4" s="6"/>
      <c r="J4" s="67"/>
      <c r="K4" s="67"/>
      <c r="L4" s="67"/>
      <c r="M4" s="67"/>
      <c r="N4" s="67"/>
      <c r="O4" s="6"/>
    </row>
    <row r="5" spans="1:15" ht="20.149999999999999" customHeight="1">
      <c r="A5" s="137"/>
      <c r="B5" s="137" t="s">
        <v>197</v>
      </c>
      <c r="C5" s="137" t="s">
        <v>0</v>
      </c>
      <c r="D5" s="137" t="s">
        <v>46</v>
      </c>
      <c r="E5" s="137" t="s">
        <v>218</v>
      </c>
      <c r="F5" s="149" t="s">
        <v>198</v>
      </c>
      <c r="G5" s="150" t="s">
        <v>12</v>
      </c>
      <c r="H5" s="151"/>
      <c r="I5" s="151"/>
      <c r="J5" s="152"/>
      <c r="K5" s="145" t="s">
        <v>68</v>
      </c>
      <c r="L5" s="146"/>
      <c r="M5" s="146"/>
      <c r="N5" s="147"/>
      <c r="O5" s="137" t="s">
        <v>1</v>
      </c>
    </row>
    <row r="6" spans="1:15" ht="80.150000000000006" customHeight="1">
      <c r="A6" s="137"/>
      <c r="B6" s="137"/>
      <c r="C6" s="137"/>
      <c r="D6" s="137"/>
      <c r="E6" s="137"/>
      <c r="F6" s="149"/>
      <c r="G6" s="8" t="s">
        <v>229</v>
      </c>
      <c r="H6" s="8" t="s">
        <v>228</v>
      </c>
      <c r="I6" s="8" t="s">
        <v>14</v>
      </c>
      <c r="J6" s="111" t="s">
        <v>196</v>
      </c>
      <c r="K6" s="112" t="s">
        <v>62</v>
      </c>
      <c r="L6" s="36" t="s">
        <v>63</v>
      </c>
      <c r="M6" s="36" t="s">
        <v>227</v>
      </c>
      <c r="N6" s="36" t="s">
        <v>226</v>
      </c>
      <c r="O6" s="137"/>
    </row>
    <row r="7" spans="1:15" ht="15.5">
      <c r="A7" s="11" t="s">
        <v>180</v>
      </c>
      <c r="B7" s="55" t="s">
        <v>120</v>
      </c>
      <c r="C7" s="11" t="s">
        <v>6</v>
      </c>
      <c r="D7" s="12">
        <v>1</v>
      </c>
      <c r="E7" s="38"/>
      <c r="F7" s="76">
        <f>D7*E7</f>
        <v>0</v>
      </c>
      <c r="G7" s="23">
        <f>33*D7</f>
        <v>33</v>
      </c>
      <c r="H7" s="23">
        <f>3000*D7</f>
        <v>3000</v>
      </c>
      <c r="I7" s="24">
        <f>375*D7</f>
        <v>375</v>
      </c>
      <c r="J7" s="113">
        <f>I7+H7+G7</f>
        <v>3408</v>
      </c>
      <c r="K7" s="108">
        <f>J7*E7</f>
        <v>0</v>
      </c>
      <c r="L7" s="33">
        <f t="shared" ref="L7:L14" si="0">G7*E7</f>
        <v>0</v>
      </c>
      <c r="M7" s="33">
        <f t="shared" ref="M7:M14" si="1">H7*E7</f>
        <v>0</v>
      </c>
      <c r="N7" s="33">
        <f>I7*E7</f>
        <v>0</v>
      </c>
      <c r="O7" s="12"/>
    </row>
    <row r="8" spans="1:15" ht="15.5">
      <c r="A8" s="11" t="s">
        <v>181</v>
      </c>
      <c r="B8" s="55" t="s">
        <v>94</v>
      </c>
      <c r="C8" s="11" t="s">
        <v>7</v>
      </c>
      <c r="D8" s="12">
        <v>1</v>
      </c>
      <c r="E8" s="38"/>
      <c r="F8" s="76">
        <f t="shared" ref="F8:F19" si="2">D8*E8</f>
        <v>0</v>
      </c>
      <c r="G8" s="23">
        <f t="shared" ref="G8:G18" si="3">33*D8</f>
        <v>33</v>
      </c>
      <c r="H8" s="23">
        <f t="shared" ref="H8:H19" si="4">3000*D8</f>
        <v>3000</v>
      </c>
      <c r="I8" s="24">
        <f t="shared" ref="I8:I18" si="5">375*D8</f>
        <v>375</v>
      </c>
      <c r="J8" s="113">
        <f t="shared" ref="J8:J19" si="6">I8+H8+G8</f>
        <v>3408</v>
      </c>
      <c r="K8" s="108">
        <f t="shared" ref="K8:K14" si="7">J8*E8</f>
        <v>0</v>
      </c>
      <c r="L8" s="33">
        <f t="shared" si="0"/>
        <v>0</v>
      </c>
      <c r="M8" s="33">
        <f t="shared" si="1"/>
        <v>0</v>
      </c>
      <c r="N8" s="33">
        <f t="shared" ref="N8:N14" si="8">I8*E8</f>
        <v>0</v>
      </c>
      <c r="O8" s="13"/>
    </row>
    <row r="9" spans="1:15" ht="15.5">
      <c r="A9" s="11" t="s">
        <v>182</v>
      </c>
      <c r="B9" s="55" t="s">
        <v>95</v>
      </c>
      <c r="C9" s="11" t="s">
        <v>8</v>
      </c>
      <c r="D9" s="12">
        <v>1</v>
      </c>
      <c r="E9" s="38"/>
      <c r="F9" s="76">
        <f t="shared" si="2"/>
        <v>0</v>
      </c>
      <c r="G9" s="23">
        <f t="shared" si="3"/>
        <v>33</v>
      </c>
      <c r="H9" s="23">
        <f t="shared" si="4"/>
        <v>3000</v>
      </c>
      <c r="I9" s="24">
        <f t="shared" si="5"/>
        <v>375</v>
      </c>
      <c r="J9" s="113">
        <f t="shared" si="6"/>
        <v>3408</v>
      </c>
      <c r="K9" s="108">
        <f t="shared" si="7"/>
        <v>0</v>
      </c>
      <c r="L9" s="33">
        <f t="shared" si="0"/>
        <v>0</v>
      </c>
      <c r="M9" s="33">
        <f t="shared" si="1"/>
        <v>0</v>
      </c>
      <c r="N9" s="33">
        <f t="shared" si="8"/>
        <v>0</v>
      </c>
      <c r="O9" s="13"/>
    </row>
    <row r="10" spans="1:15" ht="35.5" customHeight="1">
      <c r="A10" s="11" t="s">
        <v>183</v>
      </c>
      <c r="B10" s="55" t="s">
        <v>33</v>
      </c>
      <c r="C10" s="11" t="s">
        <v>34</v>
      </c>
      <c r="D10" s="12">
        <v>1</v>
      </c>
      <c r="E10" s="38"/>
      <c r="F10" s="76">
        <f t="shared" si="2"/>
        <v>0</v>
      </c>
      <c r="G10" s="23">
        <f t="shared" si="3"/>
        <v>33</v>
      </c>
      <c r="H10" s="23">
        <f t="shared" si="4"/>
        <v>3000</v>
      </c>
      <c r="I10" s="24">
        <f t="shared" si="5"/>
        <v>375</v>
      </c>
      <c r="J10" s="113">
        <f t="shared" si="6"/>
        <v>3408</v>
      </c>
      <c r="K10" s="108">
        <f t="shared" si="7"/>
        <v>0</v>
      </c>
      <c r="L10" s="33">
        <f t="shared" si="0"/>
        <v>0</v>
      </c>
      <c r="M10" s="33">
        <f t="shared" si="1"/>
        <v>0</v>
      </c>
      <c r="N10" s="33">
        <f t="shared" si="8"/>
        <v>0</v>
      </c>
      <c r="O10" s="13"/>
    </row>
    <row r="11" spans="1:15" ht="15.5">
      <c r="A11" s="11" t="s">
        <v>184</v>
      </c>
      <c r="B11" s="55" t="s">
        <v>121</v>
      </c>
      <c r="C11" s="11" t="s">
        <v>222</v>
      </c>
      <c r="D11" s="38">
        <v>1</v>
      </c>
      <c r="E11" s="38"/>
      <c r="F11" s="76">
        <f t="shared" si="2"/>
        <v>0</v>
      </c>
      <c r="G11" s="23">
        <f t="shared" si="3"/>
        <v>33</v>
      </c>
      <c r="H11" s="23">
        <f t="shared" si="4"/>
        <v>3000</v>
      </c>
      <c r="I11" s="24">
        <f t="shared" si="5"/>
        <v>375</v>
      </c>
      <c r="J11" s="113">
        <f t="shared" si="6"/>
        <v>3408</v>
      </c>
      <c r="K11" s="108">
        <f t="shared" si="7"/>
        <v>0</v>
      </c>
      <c r="L11" s="33">
        <f t="shared" si="0"/>
        <v>0</v>
      </c>
      <c r="M11" s="33">
        <f t="shared" si="1"/>
        <v>0</v>
      </c>
      <c r="N11" s="33">
        <f t="shared" si="8"/>
        <v>0</v>
      </c>
      <c r="O11" s="13"/>
    </row>
    <row r="12" spans="1:15" ht="35.15" customHeight="1">
      <c r="A12" s="11" t="s">
        <v>185</v>
      </c>
      <c r="B12" s="55" t="s">
        <v>122</v>
      </c>
      <c r="C12" s="11" t="s">
        <v>223</v>
      </c>
      <c r="D12" s="38">
        <v>1</v>
      </c>
      <c r="E12" s="38"/>
      <c r="F12" s="76">
        <f t="shared" si="2"/>
        <v>0</v>
      </c>
      <c r="G12" s="23">
        <f>33*D12</f>
        <v>33</v>
      </c>
      <c r="H12" s="23">
        <f t="shared" si="4"/>
        <v>3000</v>
      </c>
      <c r="I12" s="24">
        <f t="shared" si="5"/>
        <v>375</v>
      </c>
      <c r="J12" s="113">
        <f t="shared" si="6"/>
        <v>3408</v>
      </c>
      <c r="K12" s="108">
        <f>J12*E12</f>
        <v>0</v>
      </c>
      <c r="L12" s="33">
        <f t="shared" si="0"/>
        <v>0</v>
      </c>
      <c r="M12" s="33">
        <f>H12*E12</f>
        <v>0</v>
      </c>
      <c r="N12" s="33">
        <f t="shared" si="8"/>
        <v>0</v>
      </c>
      <c r="O12" s="13"/>
    </row>
    <row r="13" spans="1:15" ht="27" customHeight="1">
      <c r="A13" s="11" t="s">
        <v>186</v>
      </c>
      <c r="B13" s="55" t="s">
        <v>35</v>
      </c>
      <c r="C13" s="11" t="s">
        <v>36</v>
      </c>
      <c r="D13" s="11">
        <v>1</v>
      </c>
      <c r="E13" s="38"/>
      <c r="F13" s="76">
        <f t="shared" si="2"/>
        <v>0</v>
      </c>
      <c r="G13" s="23">
        <f t="shared" si="3"/>
        <v>33</v>
      </c>
      <c r="H13" s="23">
        <f t="shared" si="4"/>
        <v>3000</v>
      </c>
      <c r="I13" s="24">
        <f t="shared" si="5"/>
        <v>375</v>
      </c>
      <c r="J13" s="113">
        <f t="shared" si="6"/>
        <v>3408</v>
      </c>
      <c r="K13" s="108">
        <f t="shared" si="7"/>
        <v>0</v>
      </c>
      <c r="L13" s="33">
        <f t="shared" si="0"/>
        <v>0</v>
      </c>
      <c r="M13" s="33">
        <f t="shared" si="1"/>
        <v>0</v>
      </c>
      <c r="N13" s="33">
        <f t="shared" si="8"/>
        <v>0</v>
      </c>
      <c r="O13" s="13"/>
    </row>
    <row r="14" spans="1:15" ht="17.5" customHeight="1">
      <c r="A14" s="11" t="s">
        <v>187</v>
      </c>
      <c r="B14" s="14" t="s">
        <v>39</v>
      </c>
      <c r="C14" s="11" t="s">
        <v>47</v>
      </c>
      <c r="D14" s="12">
        <v>1</v>
      </c>
      <c r="E14" s="38"/>
      <c r="F14" s="76">
        <f t="shared" si="2"/>
        <v>0</v>
      </c>
      <c r="G14" s="23">
        <f t="shared" si="3"/>
        <v>33</v>
      </c>
      <c r="H14" s="23">
        <f t="shared" si="4"/>
        <v>3000</v>
      </c>
      <c r="I14" s="24">
        <f t="shared" si="5"/>
        <v>375</v>
      </c>
      <c r="J14" s="113">
        <f t="shared" si="6"/>
        <v>3408</v>
      </c>
      <c r="K14" s="108">
        <f t="shared" si="7"/>
        <v>0</v>
      </c>
      <c r="L14" s="33">
        <f t="shared" si="0"/>
        <v>0</v>
      </c>
      <c r="M14" s="33">
        <f t="shared" si="1"/>
        <v>0</v>
      </c>
      <c r="N14" s="33">
        <f t="shared" si="8"/>
        <v>0</v>
      </c>
      <c r="O14" s="13"/>
    </row>
    <row r="15" spans="1:15" ht="24.65" customHeight="1">
      <c r="A15" s="11" t="s">
        <v>188</v>
      </c>
      <c r="B15" s="14" t="s">
        <v>37</v>
      </c>
      <c r="C15" s="11" t="s">
        <v>17</v>
      </c>
      <c r="D15" s="12">
        <v>3</v>
      </c>
      <c r="E15" s="38"/>
      <c r="F15" s="76">
        <f t="shared" si="2"/>
        <v>0</v>
      </c>
      <c r="G15" s="23">
        <f t="shared" si="3"/>
        <v>99</v>
      </c>
      <c r="H15" s="23">
        <f t="shared" si="4"/>
        <v>9000</v>
      </c>
      <c r="I15" s="24">
        <f t="shared" si="5"/>
        <v>1125</v>
      </c>
      <c r="J15" s="113">
        <f t="shared" si="6"/>
        <v>10224</v>
      </c>
      <c r="K15" s="108">
        <f>J15*E15</f>
        <v>0</v>
      </c>
      <c r="L15" s="33">
        <f>G15*E15</f>
        <v>0</v>
      </c>
      <c r="M15" s="33">
        <f>H15*E15</f>
        <v>0</v>
      </c>
      <c r="N15" s="33">
        <f>I15*E15</f>
        <v>0</v>
      </c>
      <c r="O15" s="13"/>
    </row>
    <row r="16" spans="1:15" ht="15.5">
      <c r="A16" s="11" t="s">
        <v>189</v>
      </c>
      <c r="B16" s="14" t="s">
        <v>31</v>
      </c>
      <c r="C16" s="12" t="s">
        <v>17</v>
      </c>
      <c r="D16" s="12">
        <v>2</v>
      </c>
      <c r="E16" s="38"/>
      <c r="F16" s="76">
        <f t="shared" si="2"/>
        <v>0</v>
      </c>
      <c r="G16" s="23">
        <f t="shared" si="3"/>
        <v>66</v>
      </c>
      <c r="H16" s="23">
        <f t="shared" si="4"/>
        <v>6000</v>
      </c>
      <c r="I16" s="24">
        <f t="shared" si="5"/>
        <v>750</v>
      </c>
      <c r="J16" s="113">
        <f t="shared" si="6"/>
        <v>6816</v>
      </c>
      <c r="K16" s="108">
        <f t="shared" ref="K16:K19" si="9">J16*E16</f>
        <v>0</v>
      </c>
      <c r="L16" s="33">
        <f t="shared" ref="L16:L19" si="10">G16*E16</f>
        <v>0</v>
      </c>
      <c r="M16" s="33">
        <f t="shared" ref="M16:M19" si="11">H16*E16</f>
        <v>0</v>
      </c>
      <c r="N16" s="33">
        <f t="shared" ref="N16:N19" si="12">I16*E16</f>
        <v>0</v>
      </c>
      <c r="O16" s="13"/>
    </row>
    <row r="17" spans="1:15" ht="15.5">
      <c r="A17" s="11" t="s">
        <v>190</v>
      </c>
      <c r="B17" s="14" t="s">
        <v>32</v>
      </c>
      <c r="C17" s="12" t="s">
        <v>17</v>
      </c>
      <c r="D17" s="12">
        <v>1</v>
      </c>
      <c r="E17" s="38"/>
      <c r="F17" s="76">
        <f t="shared" si="2"/>
        <v>0</v>
      </c>
      <c r="G17" s="23">
        <f t="shared" si="3"/>
        <v>33</v>
      </c>
      <c r="H17" s="23">
        <f t="shared" si="4"/>
        <v>3000</v>
      </c>
      <c r="I17" s="24">
        <f t="shared" si="5"/>
        <v>375</v>
      </c>
      <c r="J17" s="113">
        <f t="shared" si="6"/>
        <v>3408</v>
      </c>
      <c r="K17" s="108">
        <f t="shared" si="9"/>
        <v>0</v>
      </c>
      <c r="L17" s="33">
        <f t="shared" si="10"/>
        <v>0</v>
      </c>
      <c r="M17" s="33">
        <f t="shared" si="11"/>
        <v>0</v>
      </c>
      <c r="N17" s="33">
        <f t="shared" si="12"/>
        <v>0</v>
      </c>
      <c r="O17" s="13"/>
    </row>
    <row r="18" spans="1:15" ht="15.5">
      <c r="A18" s="11" t="s">
        <v>191</v>
      </c>
      <c r="B18" s="14" t="s">
        <v>79</v>
      </c>
      <c r="C18" s="11" t="s">
        <v>17</v>
      </c>
      <c r="D18" s="12">
        <v>1</v>
      </c>
      <c r="E18" s="38"/>
      <c r="F18" s="76">
        <f t="shared" si="2"/>
        <v>0</v>
      </c>
      <c r="G18" s="23">
        <f t="shared" si="3"/>
        <v>33</v>
      </c>
      <c r="H18" s="23">
        <f t="shared" si="4"/>
        <v>3000</v>
      </c>
      <c r="I18" s="24">
        <f t="shared" si="5"/>
        <v>375</v>
      </c>
      <c r="J18" s="113">
        <f t="shared" si="6"/>
        <v>3408</v>
      </c>
      <c r="K18" s="108">
        <f t="shared" si="9"/>
        <v>0</v>
      </c>
      <c r="L18" s="33">
        <f t="shared" si="10"/>
        <v>0</v>
      </c>
      <c r="M18" s="33">
        <f t="shared" si="11"/>
        <v>0</v>
      </c>
      <c r="N18" s="33">
        <f t="shared" si="12"/>
        <v>0</v>
      </c>
      <c r="O18" s="13"/>
    </row>
    <row r="19" spans="1:15" ht="15.5">
      <c r="A19" s="11" t="s">
        <v>192</v>
      </c>
      <c r="B19" s="14" t="s">
        <v>48</v>
      </c>
      <c r="C19" s="11" t="s">
        <v>52</v>
      </c>
      <c r="D19" s="12">
        <v>10</v>
      </c>
      <c r="E19" s="38"/>
      <c r="F19" s="76">
        <f t="shared" si="2"/>
        <v>0</v>
      </c>
      <c r="G19" s="23">
        <f>33*D19</f>
        <v>330</v>
      </c>
      <c r="H19" s="23">
        <f t="shared" si="4"/>
        <v>30000</v>
      </c>
      <c r="I19" s="24">
        <f>375*D19</f>
        <v>3750</v>
      </c>
      <c r="J19" s="113">
        <f t="shared" si="6"/>
        <v>34080</v>
      </c>
      <c r="K19" s="108">
        <f t="shared" si="9"/>
        <v>0</v>
      </c>
      <c r="L19" s="33">
        <f t="shared" si="10"/>
        <v>0</v>
      </c>
      <c r="M19" s="33">
        <f t="shared" si="11"/>
        <v>0</v>
      </c>
      <c r="N19" s="33">
        <f t="shared" si="12"/>
        <v>0</v>
      </c>
      <c r="O19" s="13"/>
    </row>
    <row r="20" spans="1:15" ht="20.5" customHeight="1">
      <c r="A20" s="69"/>
      <c r="B20" s="69" t="s">
        <v>195</v>
      </c>
      <c r="C20" s="69"/>
      <c r="D20" s="69"/>
      <c r="E20" s="71"/>
      <c r="F20" s="71"/>
      <c r="G20" s="71">
        <f t="shared" ref="G20" si="13">SUM(G7:G19)</f>
        <v>825</v>
      </c>
      <c r="H20" s="71">
        <f t="shared" ref="H20" si="14">SUM(H7:H19)</f>
        <v>75000</v>
      </c>
      <c r="I20" s="71">
        <f t="shared" ref="I20" si="15">SUM(I7:I19)</f>
        <v>9375</v>
      </c>
      <c r="J20" s="110">
        <f t="shared" ref="J20:N20" si="16">SUM(J7:J19)</f>
        <v>85200</v>
      </c>
      <c r="K20" s="110">
        <f t="shared" si="16"/>
        <v>0</v>
      </c>
      <c r="L20" s="71">
        <f t="shared" si="16"/>
        <v>0</v>
      </c>
      <c r="M20" s="71">
        <f t="shared" si="16"/>
        <v>0</v>
      </c>
      <c r="N20" s="71">
        <f t="shared" si="16"/>
        <v>0</v>
      </c>
      <c r="O20" s="70">
        <f t="shared" ref="O20" si="17">SUM(O7:O19)</f>
        <v>0</v>
      </c>
    </row>
    <row r="21" spans="1:15">
      <c r="E21" s="27"/>
    </row>
  </sheetData>
  <mergeCells count="11">
    <mergeCell ref="C5:C6"/>
    <mergeCell ref="B5:B6"/>
    <mergeCell ref="A5:A6"/>
    <mergeCell ref="B2:O2"/>
    <mergeCell ref="F5:F6"/>
    <mergeCell ref="O5:O6"/>
    <mergeCell ref="E5:E6"/>
    <mergeCell ref="D5:D6"/>
    <mergeCell ref="B3:I3"/>
    <mergeCell ref="G5:J5"/>
    <mergeCell ref="K5:N5"/>
  </mergeCells>
  <phoneticPr fontId="36" type="noConversion"/>
  <pageMargins left="0.7" right="0.7" top="0.75" bottom="0.75" header="0.3" footer="0.3"/>
  <pageSetup scale="5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dimension ref="A1:S39"/>
  <sheetViews>
    <sheetView rightToLeft="1" view="pageBreakPreview" topLeftCell="D2" zoomScale="110" zoomScaleNormal="142" zoomScaleSheetLayoutView="110" workbookViewId="0">
      <selection activeCell="G10" sqref="G10"/>
    </sheetView>
  </sheetViews>
  <sheetFormatPr defaultRowHeight="14.5"/>
  <cols>
    <col min="1" max="1" width="7.08984375" style="64" customWidth="1"/>
    <col min="2" max="2" width="89.08984375" customWidth="1"/>
    <col min="5" max="5" width="10.36328125" style="18" customWidth="1"/>
    <col min="7" max="7" width="12" customWidth="1"/>
    <col min="8" max="8" width="8.81640625" bestFit="1" customWidth="1"/>
    <col min="9" max="9" width="10.1796875" bestFit="1" customWidth="1"/>
    <col min="10" max="10" width="12.36328125" customWidth="1"/>
    <col min="11" max="14" width="12.6328125" customWidth="1"/>
    <col min="15" max="15" width="21.6328125" customWidth="1"/>
    <col min="16" max="16" width="12.90625" style="29" customWidth="1"/>
    <col min="19" max="19" width="10.36328125" bestFit="1" customWidth="1"/>
  </cols>
  <sheetData>
    <row r="1" spans="1:15" ht="24" customHeight="1">
      <c r="B1" t="s">
        <v>88</v>
      </c>
    </row>
    <row r="2" spans="1:15" ht="108" customHeight="1">
      <c r="B2" s="153" t="s">
        <v>97</v>
      </c>
      <c r="C2" s="135"/>
      <c r="D2" s="135"/>
      <c r="E2" s="135"/>
      <c r="F2" s="135"/>
      <c r="G2" s="135"/>
      <c r="H2" s="135"/>
      <c r="I2" s="135"/>
      <c r="J2" s="135"/>
      <c r="K2" s="135"/>
      <c r="L2" s="135"/>
      <c r="M2" s="135"/>
      <c r="N2" s="135"/>
      <c r="O2" s="135"/>
    </row>
    <row r="3" spans="1:15" ht="20.149999999999999" customHeight="1">
      <c r="B3" s="40"/>
      <c r="C3" s="39"/>
      <c r="D3" s="50" t="s">
        <v>86</v>
      </c>
      <c r="E3" s="39"/>
      <c r="F3" s="39"/>
      <c r="G3" s="39"/>
      <c r="H3" s="39"/>
      <c r="I3" s="39"/>
      <c r="J3" s="67"/>
      <c r="K3" s="67"/>
      <c r="L3" s="67"/>
      <c r="M3" s="67"/>
      <c r="N3" s="67"/>
      <c r="O3" s="39"/>
    </row>
    <row r="4" spans="1:15" ht="27" customHeight="1">
      <c r="B4" s="7" t="s">
        <v>100</v>
      </c>
      <c r="C4" s="6"/>
      <c r="D4" s="6"/>
      <c r="E4" s="19"/>
      <c r="F4" s="6"/>
      <c r="G4" s="30"/>
      <c r="H4" s="6"/>
      <c r="I4" s="6"/>
      <c r="J4" s="67"/>
      <c r="K4" s="67"/>
      <c r="L4" s="67"/>
      <c r="M4" s="67"/>
      <c r="N4" s="67"/>
      <c r="O4" s="6"/>
    </row>
    <row r="5" spans="1:15" ht="20.149999999999999" customHeight="1">
      <c r="A5" s="137"/>
      <c r="B5" s="138" t="s">
        <v>87</v>
      </c>
      <c r="C5" s="136" t="s">
        <v>0</v>
      </c>
      <c r="D5" s="136" t="s">
        <v>11</v>
      </c>
      <c r="E5" s="139" t="s">
        <v>109</v>
      </c>
      <c r="F5" s="140" t="s">
        <v>60</v>
      </c>
      <c r="G5" s="142" t="s">
        <v>12</v>
      </c>
      <c r="H5" s="143"/>
      <c r="I5" s="143"/>
      <c r="J5" s="144"/>
      <c r="K5" s="145" t="s">
        <v>68</v>
      </c>
      <c r="L5" s="146"/>
      <c r="M5" s="146"/>
      <c r="N5" s="147"/>
      <c r="O5" s="136" t="s">
        <v>1</v>
      </c>
    </row>
    <row r="6" spans="1:15" ht="69" customHeight="1">
      <c r="A6" s="137"/>
      <c r="B6" s="138"/>
      <c r="C6" s="136"/>
      <c r="D6" s="136"/>
      <c r="E6" s="139"/>
      <c r="F6" s="141"/>
      <c r="G6" s="20" t="s">
        <v>59</v>
      </c>
      <c r="H6" s="20" t="s">
        <v>13</v>
      </c>
      <c r="I6" s="20" t="s">
        <v>216</v>
      </c>
      <c r="J6" s="112" t="s">
        <v>61</v>
      </c>
      <c r="K6" s="112" t="s">
        <v>62</v>
      </c>
      <c r="L6" s="36" t="s">
        <v>63</v>
      </c>
      <c r="M6" s="36" t="s">
        <v>194</v>
      </c>
      <c r="N6" s="36" t="s">
        <v>226</v>
      </c>
      <c r="O6" s="136"/>
    </row>
    <row r="7" spans="1:15" ht="15.5">
      <c r="A7" s="65" t="s">
        <v>124</v>
      </c>
      <c r="B7" s="60" t="s">
        <v>93</v>
      </c>
      <c r="C7" s="56" t="s">
        <v>2</v>
      </c>
      <c r="D7" s="56">
        <v>1</v>
      </c>
      <c r="E7" s="28"/>
      <c r="F7" s="75">
        <f>E7*D7</f>
        <v>0</v>
      </c>
      <c r="G7" s="1">
        <f>35+375</f>
        <v>410</v>
      </c>
      <c r="H7" s="1"/>
      <c r="I7" s="1"/>
      <c r="J7" s="114">
        <f>G7+H7+I7</f>
        <v>410</v>
      </c>
      <c r="K7" s="114">
        <f>J7*E7</f>
        <v>0</v>
      </c>
      <c r="L7" s="33">
        <f>G7*E7</f>
        <v>0</v>
      </c>
      <c r="M7" s="33">
        <f>H7*E7</f>
        <v>0</v>
      </c>
      <c r="N7" s="33">
        <f>I7*E7</f>
        <v>0</v>
      </c>
      <c r="O7" s="2"/>
    </row>
    <row r="8" spans="1:15" ht="31">
      <c r="A8" s="65" t="s">
        <v>125</v>
      </c>
      <c r="B8" s="60" t="s">
        <v>110</v>
      </c>
      <c r="C8" s="56" t="s">
        <v>42</v>
      </c>
      <c r="D8" s="56">
        <v>1</v>
      </c>
      <c r="E8" s="28"/>
      <c r="F8" s="75">
        <f t="shared" ref="F8:F36" si="0">E8*D8</f>
        <v>0</v>
      </c>
      <c r="G8" s="1">
        <v>410</v>
      </c>
      <c r="H8" s="1"/>
      <c r="I8" s="1"/>
      <c r="J8" s="114">
        <f t="shared" ref="J8:J36" si="1">G8+H8+I8</f>
        <v>410</v>
      </c>
      <c r="K8" s="114">
        <f t="shared" ref="K8:K36" si="2">J8*E8</f>
        <v>0</v>
      </c>
      <c r="L8" s="33">
        <f t="shared" ref="L8:L36" si="3">G8*E8</f>
        <v>0</v>
      </c>
      <c r="M8" s="33">
        <f t="shared" ref="M8:M36" si="4">H8*E8</f>
        <v>0</v>
      </c>
      <c r="N8" s="33">
        <f t="shared" ref="N8:N36" si="5">I8*E8</f>
        <v>0</v>
      </c>
      <c r="O8" s="2"/>
    </row>
    <row r="9" spans="1:15" ht="31">
      <c r="A9" s="65" t="s">
        <v>126</v>
      </c>
      <c r="B9" s="60" t="s">
        <v>111</v>
      </c>
      <c r="C9" s="56" t="s">
        <v>17</v>
      </c>
      <c r="D9" s="56">
        <v>1</v>
      </c>
      <c r="E9" s="28"/>
      <c r="F9" s="75">
        <f t="shared" si="0"/>
        <v>0</v>
      </c>
      <c r="G9" s="1">
        <v>410</v>
      </c>
      <c r="H9" s="1"/>
      <c r="I9" s="1"/>
      <c r="J9" s="114">
        <f t="shared" si="1"/>
        <v>410</v>
      </c>
      <c r="K9" s="114">
        <f t="shared" si="2"/>
        <v>0</v>
      </c>
      <c r="L9" s="33">
        <f t="shared" si="3"/>
        <v>0</v>
      </c>
      <c r="M9" s="33">
        <f t="shared" si="4"/>
        <v>0</v>
      </c>
      <c r="N9" s="33">
        <f t="shared" si="5"/>
        <v>0</v>
      </c>
      <c r="O9" s="2"/>
    </row>
    <row r="10" spans="1:15" ht="15.5">
      <c r="A10" s="65" t="s">
        <v>127</v>
      </c>
      <c r="B10" s="60" t="s">
        <v>49</v>
      </c>
      <c r="C10" s="56" t="s">
        <v>17</v>
      </c>
      <c r="D10" s="56">
        <v>1</v>
      </c>
      <c r="E10" s="28"/>
      <c r="F10" s="75">
        <f t="shared" si="0"/>
        <v>0</v>
      </c>
      <c r="G10" s="1">
        <f>35*D10</f>
        <v>35</v>
      </c>
      <c r="H10" s="1"/>
      <c r="I10" s="1">
        <f>375*D10</f>
        <v>375</v>
      </c>
      <c r="J10" s="114">
        <f t="shared" si="1"/>
        <v>410</v>
      </c>
      <c r="K10" s="114">
        <f t="shared" si="2"/>
        <v>0</v>
      </c>
      <c r="L10" s="33">
        <f t="shared" si="3"/>
        <v>0</v>
      </c>
      <c r="M10" s="33">
        <f t="shared" si="4"/>
        <v>0</v>
      </c>
      <c r="N10" s="33">
        <f t="shared" si="5"/>
        <v>0</v>
      </c>
      <c r="O10" s="2"/>
    </row>
    <row r="11" spans="1:15" ht="15.5">
      <c r="A11" s="65" t="s">
        <v>128</v>
      </c>
      <c r="B11" s="60" t="s">
        <v>112</v>
      </c>
      <c r="C11" s="56" t="s">
        <v>17</v>
      </c>
      <c r="D11" s="56">
        <v>1</v>
      </c>
      <c r="E11" s="28"/>
      <c r="F11" s="75">
        <f t="shared" si="0"/>
        <v>0</v>
      </c>
      <c r="G11" s="1">
        <f t="shared" ref="G11:G36" si="6">35*D11</f>
        <v>35</v>
      </c>
      <c r="H11" s="1"/>
      <c r="I11" s="1">
        <f t="shared" ref="I11:I36" si="7">375*D11</f>
        <v>375</v>
      </c>
      <c r="J11" s="114">
        <f t="shared" si="1"/>
        <v>410</v>
      </c>
      <c r="K11" s="114">
        <f t="shared" si="2"/>
        <v>0</v>
      </c>
      <c r="L11" s="33">
        <f t="shared" si="3"/>
        <v>0</v>
      </c>
      <c r="M11" s="33">
        <f t="shared" si="4"/>
        <v>0</v>
      </c>
      <c r="N11" s="33">
        <f t="shared" si="5"/>
        <v>0</v>
      </c>
      <c r="O11" s="2"/>
    </row>
    <row r="12" spans="1:15" ht="15.5">
      <c r="A12" s="65" t="s">
        <v>129</v>
      </c>
      <c r="B12" s="60" t="s">
        <v>96</v>
      </c>
      <c r="C12" s="56" t="s">
        <v>17</v>
      </c>
      <c r="D12" s="56">
        <v>1</v>
      </c>
      <c r="E12" s="28"/>
      <c r="F12" s="75">
        <f t="shared" si="0"/>
        <v>0</v>
      </c>
      <c r="G12" s="1">
        <f t="shared" si="6"/>
        <v>35</v>
      </c>
      <c r="H12" s="1"/>
      <c r="I12" s="1">
        <f t="shared" si="7"/>
        <v>375</v>
      </c>
      <c r="J12" s="114">
        <f t="shared" si="1"/>
        <v>410</v>
      </c>
      <c r="K12" s="114">
        <f t="shared" si="2"/>
        <v>0</v>
      </c>
      <c r="L12" s="33">
        <f t="shared" si="3"/>
        <v>0</v>
      </c>
      <c r="M12" s="33">
        <f t="shared" si="4"/>
        <v>0</v>
      </c>
      <c r="N12" s="33">
        <f t="shared" si="5"/>
        <v>0</v>
      </c>
      <c r="O12" s="9"/>
    </row>
    <row r="13" spans="1:15" ht="15.5">
      <c r="A13" s="65" t="s">
        <v>130</v>
      </c>
      <c r="B13" s="60" t="s">
        <v>53</v>
      </c>
      <c r="C13" s="56" t="s">
        <v>4</v>
      </c>
      <c r="D13" s="56">
        <v>1</v>
      </c>
      <c r="E13" s="28"/>
      <c r="F13" s="75">
        <f t="shared" si="0"/>
        <v>0</v>
      </c>
      <c r="G13" s="1">
        <f t="shared" si="6"/>
        <v>35</v>
      </c>
      <c r="H13" s="1"/>
      <c r="I13" s="1">
        <f t="shared" si="7"/>
        <v>375</v>
      </c>
      <c r="J13" s="114">
        <f t="shared" si="1"/>
        <v>410</v>
      </c>
      <c r="K13" s="114">
        <f t="shared" si="2"/>
        <v>0</v>
      </c>
      <c r="L13" s="33">
        <f t="shared" si="3"/>
        <v>0</v>
      </c>
      <c r="M13" s="33">
        <f t="shared" si="4"/>
        <v>0</v>
      </c>
      <c r="N13" s="33">
        <f t="shared" si="5"/>
        <v>0</v>
      </c>
      <c r="O13" s="9"/>
    </row>
    <row r="14" spans="1:15" ht="15.5">
      <c r="A14" s="65" t="s">
        <v>131</v>
      </c>
      <c r="B14" s="60" t="s">
        <v>113</v>
      </c>
      <c r="C14" s="56" t="s">
        <v>17</v>
      </c>
      <c r="D14" s="56">
        <v>1</v>
      </c>
      <c r="E14" s="28"/>
      <c r="F14" s="75">
        <f t="shared" si="0"/>
        <v>0</v>
      </c>
      <c r="G14" s="1">
        <f t="shared" si="6"/>
        <v>35</v>
      </c>
      <c r="H14" s="1"/>
      <c r="I14" s="1">
        <f t="shared" si="7"/>
        <v>375</v>
      </c>
      <c r="J14" s="114">
        <f t="shared" si="1"/>
        <v>410</v>
      </c>
      <c r="K14" s="114">
        <f t="shared" si="2"/>
        <v>0</v>
      </c>
      <c r="L14" s="33">
        <f t="shared" si="3"/>
        <v>0</v>
      </c>
      <c r="M14" s="33">
        <f t="shared" si="4"/>
        <v>0</v>
      </c>
      <c r="N14" s="33">
        <f t="shared" si="5"/>
        <v>0</v>
      </c>
      <c r="O14" s="2"/>
    </row>
    <row r="15" spans="1:15" ht="15.5">
      <c r="A15" s="65" t="s">
        <v>132</v>
      </c>
      <c r="B15" s="60" t="s">
        <v>114</v>
      </c>
      <c r="C15" s="56" t="s">
        <v>17</v>
      </c>
      <c r="D15" s="56">
        <v>1</v>
      </c>
      <c r="E15" s="28"/>
      <c r="F15" s="75">
        <f t="shared" si="0"/>
        <v>0</v>
      </c>
      <c r="G15" s="1">
        <f t="shared" si="6"/>
        <v>35</v>
      </c>
      <c r="H15" s="1"/>
      <c r="I15" s="1">
        <f t="shared" si="7"/>
        <v>375</v>
      </c>
      <c r="J15" s="114">
        <f t="shared" si="1"/>
        <v>410</v>
      </c>
      <c r="K15" s="114">
        <f t="shared" si="2"/>
        <v>0</v>
      </c>
      <c r="L15" s="33">
        <f t="shared" si="3"/>
        <v>0</v>
      </c>
      <c r="M15" s="33">
        <f t="shared" si="4"/>
        <v>0</v>
      </c>
      <c r="N15" s="33">
        <f t="shared" si="5"/>
        <v>0</v>
      </c>
      <c r="O15" s="2"/>
    </row>
    <row r="16" spans="1:15" ht="15.5">
      <c r="A16" s="65" t="s">
        <v>133</v>
      </c>
      <c r="B16" s="60" t="s">
        <v>69</v>
      </c>
      <c r="C16" s="56" t="s">
        <v>17</v>
      </c>
      <c r="D16" s="56">
        <v>1</v>
      </c>
      <c r="E16" s="28"/>
      <c r="F16" s="75">
        <f t="shared" si="0"/>
        <v>0</v>
      </c>
      <c r="G16" s="1">
        <f t="shared" si="6"/>
        <v>35</v>
      </c>
      <c r="H16" s="1"/>
      <c r="I16" s="1">
        <f t="shared" si="7"/>
        <v>375</v>
      </c>
      <c r="J16" s="114">
        <f t="shared" si="1"/>
        <v>410</v>
      </c>
      <c r="K16" s="114">
        <f t="shared" si="2"/>
        <v>0</v>
      </c>
      <c r="L16" s="33">
        <f t="shared" si="3"/>
        <v>0</v>
      </c>
      <c r="M16" s="33">
        <f t="shared" si="4"/>
        <v>0</v>
      </c>
      <c r="N16" s="33">
        <f t="shared" si="5"/>
        <v>0</v>
      </c>
      <c r="O16" s="2"/>
    </row>
    <row r="17" spans="1:16" ht="15.5">
      <c r="A17" s="65" t="s">
        <v>134</v>
      </c>
      <c r="B17" s="60" t="s">
        <v>40</v>
      </c>
      <c r="C17" s="56" t="s">
        <v>17</v>
      </c>
      <c r="D17" s="56">
        <v>1</v>
      </c>
      <c r="E17" s="28"/>
      <c r="F17" s="75">
        <f t="shared" si="0"/>
        <v>0</v>
      </c>
      <c r="G17" s="1">
        <f t="shared" si="6"/>
        <v>35</v>
      </c>
      <c r="H17" s="1"/>
      <c r="I17" s="1">
        <f t="shared" si="7"/>
        <v>375</v>
      </c>
      <c r="J17" s="114">
        <f t="shared" si="1"/>
        <v>410</v>
      </c>
      <c r="K17" s="114">
        <f t="shared" si="2"/>
        <v>0</v>
      </c>
      <c r="L17" s="33">
        <f t="shared" si="3"/>
        <v>0</v>
      </c>
      <c r="M17" s="33">
        <f t="shared" si="4"/>
        <v>0</v>
      </c>
      <c r="N17" s="33">
        <f t="shared" si="5"/>
        <v>0</v>
      </c>
      <c r="O17" s="2"/>
    </row>
    <row r="18" spans="1:16" ht="15.5">
      <c r="A18" s="65" t="s">
        <v>135</v>
      </c>
      <c r="B18" s="60" t="s">
        <v>70</v>
      </c>
      <c r="C18" s="56" t="s">
        <v>17</v>
      </c>
      <c r="D18" s="56">
        <v>1</v>
      </c>
      <c r="E18" s="28"/>
      <c r="F18" s="75">
        <f t="shared" si="0"/>
        <v>0</v>
      </c>
      <c r="G18" s="1">
        <f t="shared" si="6"/>
        <v>35</v>
      </c>
      <c r="H18" s="1"/>
      <c r="I18" s="1">
        <f t="shared" si="7"/>
        <v>375</v>
      </c>
      <c r="J18" s="114">
        <f t="shared" si="1"/>
        <v>410</v>
      </c>
      <c r="K18" s="114">
        <f t="shared" si="2"/>
        <v>0</v>
      </c>
      <c r="L18" s="33">
        <f t="shared" si="3"/>
        <v>0</v>
      </c>
      <c r="M18" s="33">
        <f t="shared" si="4"/>
        <v>0</v>
      </c>
      <c r="N18" s="33">
        <f t="shared" si="5"/>
        <v>0</v>
      </c>
      <c r="O18" s="2"/>
    </row>
    <row r="19" spans="1:16" ht="15.5">
      <c r="A19" s="65" t="s">
        <v>136</v>
      </c>
      <c r="B19" s="60" t="s">
        <v>71</v>
      </c>
      <c r="C19" s="56" t="s">
        <v>17</v>
      </c>
      <c r="D19" s="56">
        <v>1</v>
      </c>
      <c r="E19" s="28"/>
      <c r="F19" s="75">
        <f t="shared" si="0"/>
        <v>0</v>
      </c>
      <c r="G19" s="1">
        <f t="shared" si="6"/>
        <v>35</v>
      </c>
      <c r="H19" s="1"/>
      <c r="I19" s="1">
        <f t="shared" si="7"/>
        <v>375</v>
      </c>
      <c r="J19" s="114">
        <f t="shared" si="1"/>
        <v>410</v>
      </c>
      <c r="K19" s="114">
        <f t="shared" si="2"/>
        <v>0</v>
      </c>
      <c r="L19" s="33">
        <f t="shared" si="3"/>
        <v>0</v>
      </c>
      <c r="M19" s="33">
        <f t="shared" si="4"/>
        <v>0</v>
      </c>
      <c r="N19" s="33">
        <f t="shared" si="5"/>
        <v>0</v>
      </c>
      <c r="O19" s="2"/>
    </row>
    <row r="20" spans="1:16" ht="15.5">
      <c r="A20" s="65" t="s">
        <v>137</v>
      </c>
      <c r="B20" s="60" t="s">
        <v>72</v>
      </c>
      <c r="C20" s="56" t="s">
        <v>17</v>
      </c>
      <c r="D20" s="56">
        <v>1</v>
      </c>
      <c r="E20" s="28"/>
      <c r="F20" s="75">
        <f t="shared" si="0"/>
        <v>0</v>
      </c>
      <c r="G20" s="1">
        <f t="shared" si="6"/>
        <v>35</v>
      </c>
      <c r="H20" s="1"/>
      <c r="I20" s="1">
        <f t="shared" si="7"/>
        <v>375</v>
      </c>
      <c r="J20" s="114">
        <f t="shared" si="1"/>
        <v>410</v>
      </c>
      <c r="K20" s="114">
        <f>J20*E20</f>
        <v>0</v>
      </c>
      <c r="L20" s="33">
        <f>G20*E20</f>
        <v>0</v>
      </c>
      <c r="M20" s="33">
        <f t="shared" si="4"/>
        <v>0</v>
      </c>
      <c r="N20" s="33">
        <f t="shared" si="5"/>
        <v>0</v>
      </c>
      <c r="O20" s="2"/>
    </row>
    <row r="21" spans="1:16" ht="15.5">
      <c r="A21" s="65" t="s">
        <v>138</v>
      </c>
      <c r="B21" s="60" t="s">
        <v>73</v>
      </c>
      <c r="C21" s="56" t="s">
        <v>4</v>
      </c>
      <c r="D21" s="56">
        <v>1</v>
      </c>
      <c r="E21" s="28"/>
      <c r="F21" s="75">
        <f t="shared" si="0"/>
        <v>0</v>
      </c>
      <c r="G21" s="1">
        <f t="shared" si="6"/>
        <v>35</v>
      </c>
      <c r="H21" s="1"/>
      <c r="I21" s="1">
        <f t="shared" si="7"/>
        <v>375</v>
      </c>
      <c r="J21" s="114">
        <f t="shared" si="1"/>
        <v>410</v>
      </c>
      <c r="K21" s="114">
        <f t="shared" si="2"/>
        <v>0</v>
      </c>
      <c r="L21" s="33">
        <f t="shared" si="3"/>
        <v>0</v>
      </c>
      <c r="M21" s="33">
        <f t="shared" si="4"/>
        <v>0</v>
      </c>
      <c r="N21" s="33">
        <f t="shared" si="5"/>
        <v>0</v>
      </c>
      <c r="O21" s="2"/>
    </row>
    <row r="22" spans="1:16" ht="15.5">
      <c r="A22" s="65" t="s">
        <v>139</v>
      </c>
      <c r="B22" s="60" t="s">
        <v>74</v>
      </c>
      <c r="C22" s="56" t="s">
        <v>5</v>
      </c>
      <c r="D22" s="56">
        <v>2</v>
      </c>
      <c r="E22" s="28"/>
      <c r="F22" s="75">
        <f t="shared" si="0"/>
        <v>0</v>
      </c>
      <c r="G22" s="1">
        <f t="shared" si="6"/>
        <v>70</v>
      </c>
      <c r="H22" s="1"/>
      <c r="I22" s="1">
        <f t="shared" si="7"/>
        <v>750</v>
      </c>
      <c r="J22" s="114">
        <f t="shared" si="1"/>
        <v>820</v>
      </c>
      <c r="K22" s="114">
        <f t="shared" si="2"/>
        <v>0</v>
      </c>
      <c r="L22" s="33">
        <f t="shared" si="3"/>
        <v>0</v>
      </c>
      <c r="M22" s="33">
        <f t="shared" si="4"/>
        <v>0</v>
      </c>
      <c r="N22" s="33">
        <f t="shared" si="5"/>
        <v>0</v>
      </c>
      <c r="O22" s="2"/>
    </row>
    <row r="23" spans="1:16" ht="15.5">
      <c r="A23" s="65" t="s">
        <v>140</v>
      </c>
      <c r="B23" s="60" t="s">
        <v>115</v>
      </c>
      <c r="C23" s="56" t="s">
        <v>43</v>
      </c>
      <c r="D23" s="56">
        <v>1</v>
      </c>
      <c r="E23" s="31"/>
      <c r="F23" s="75">
        <f t="shared" si="0"/>
        <v>0</v>
      </c>
      <c r="G23" s="1">
        <f t="shared" si="6"/>
        <v>35</v>
      </c>
      <c r="H23" s="1"/>
      <c r="I23" s="1">
        <f t="shared" si="7"/>
        <v>375</v>
      </c>
      <c r="J23" s="114">
        <f t="shared" si="1"/>
        <v>410</v>
      </c>
      <c r="K23" s="114">
        <f t="shared" si="2"/>
        <v>0</v>
      </c>
      <c r="L23" s="33">
        <f t="shared" si="3"/>
        <v>0</v>
      </c>
      <c r="M23" s="33">
        <f t="shared" si="4"/>
        <v>0</v>
      </c>
      <c r="N23" s="33">
        <f t="shared" si="5"/>
        <v>0</v>
      </c>
      <c r="O23" s="2"/>
    </row>
    <row r="24" spans="1:16" ht="15.5">
      <c r="A24" s="65" t="s">
        <v>141</v>
      </c>
      <c r="B24" s="61" t="s">
        <v>75</v>
      </c>
      <c r="C24" s="56" t="s">
        <v>17</v>
      </c>
      <c r="D24" s="56">
        <v>2</v>
      </c>
      <c r="E24" s="31"/>
      <c r="F24" s="75">
        <f t="shared" si="0"/>
        <v>0</v>
      </c>
      <c r="G24" s="1">
        <f t="shared" si="6"/>
        <v>70</v>
      </c>
      <c r="H24" s="1"/>
      <c r="I24" s="1">
        <f t="shared" si="7"/>
        <v>750</v>
      </c>
      <c r="J24" s="114">
        <f t="shared" si="1"/>
        <v>820</v>
      </c>
      <c r="K24" s="114">
        <f t="shared" si="2"/>
        <v>0</v>
      </c>
      <c r="L24" s="33">
        <f t="shared" si="3"/>
        <v>0</v>
      </c>
      <c r="M24" s="33">
        <f t="shared" si="4"/>
        <v>0</v>
      </c>
      <c r="N24" s="33">
        <f t="shared" si="5"/>
        <v>0</v>
      </c>
      <c r="O24" s="2"/>
    </row>
    <row r="25" spans="1:16" ht="15.5">
      <c r="A25" s="65" t="s">
        <v>142</v>
      </c>
      <c r="B25" s="61" t="s">
        <v>76</v>
      </c>
      <c r="C25" s="56" t="s">
        <v>17</v>
      </c>
      <c r="D25" s="56">
        <v>1</v>
      </c>
      <c r="E25" s="31"/>
      <c r="F25" s="75">
        <f t="shared" si="0"/>
        <v>0</v>
      </c>
      <c r="G25" s="1">
        <f t="shared" si="6"/>
        <v>35</v>
      </c>
      <c r="H25" s="1"/>
      <c r="I25" s="1">
        <f t="shared" si="7"/>
        <v>375</v>
      </c>
      <c r="J25" s="114">
        <f t="shared" si="1"/>
        <v>410</v>
      </c>
      <c r="K25" s="114">
        <f t="shared" si="2"/>
        <v>0</v>
      </c>
      <c r="L25" s="33">
        <f t="shared" si="3"/>
        <v>0</v>
      </c>
      <c r="M25" s="33">
        <f t="shared" si="4"/>
        <v>0</v>
      </c>
      <c r="N25" s="33">
        <f t="shared" si="5"/>
        <v>0</v>
      </c>
      <c r="O25" s="2"/>
    </row>
    <row r="26" spans="1:16" ht="15.5">
      <c r="A26" s="65" t="s">
        <v>143</v>
      </c>
      <c r="B26" s="61" t="s">
        <v>77</v>
      </c>
      <c r="C26" s="56" t="s">
        <v>17</v>
      </c>
      <c r="D26" s="56">
        <v>1</v>
      </c>
      <c r="E26" s="31"/>
      <c r="F26" s="75">
        <f t="shared" si="0"/>
        <v>0</v>
      </c>
      <c r="G26" s="1">
        <f t="shared" si="6"/>
        <v>35</v>
      </c>
      <c r="H26" s="1"/>
      <c r="I26" s="1">
        <f t="shared" si="7"/>
        <v>375</v>
      </c>
      <c r="J26" s="114">
        <f t="shared" si="1"/>
        <v>410</v>
      </c>
      <c r="K26" s="114">
        <f t="shared" si="2"/>
        <v>0</v>
      </c>
      <c r="L26" s="33">
        <f t="shared" si="3"/>
        <v>0</v>
      </c>
      <c r="M26" s="33">
        <f t="shared" si="4"/>
        <v>0</v>
      </c>
      <c r="N26" s="33">
        <f t="shared" si="5"/>
        <v>0</v>
      </c>
      <c r="O26" s="2"/>
    </row>
    <row r="27" spans="1:16" ht="31">
      <c r="A27" s="65" t="s">
        <v>144</v>
      </c>
      <c r="B27" s="61" t="s">
        <v>116</v>
      </c>
      <c r="C27" s="56" t="s">
        <v>41</v>
      </c>
      <c r="D27" s="56">
        <v>1</v>
      </c>
      <c r="E27" s="31"/>
      <c r="F27" s="75">
        <f t="shared" si="0"/>
        <v>0</v>
      </c>
      <c r="G27" s="1">
        <f t="shared" si="6"/>
        <v>35</v>
      </c>
      <c r="H27" s="1"/>
      <c r="I27" s="1">
        <f t="shared" si="7"/>
        <v>375</v>
      </c>
      <c r="J27" s="114">
        <f t="shared" si="1"/>
        <v>410</v>
      </c>
      <c r="K27" s="114">
        <f t="shared" si="2"/>
        <v>0</v>
      </c>
      <c r="L27" s="33">
        <f t="shared" si="3"/>
        <v>0</v>
      </c>
      <c r="M27" s="33">
        <f t="shared" si="4"/>
        <v>0</v>
      </c>
      <c r="N27" s="33">
        <f t="shared" si="5"/>
        <v>0</v>
      </c>
      <c r="O27" s="2"/>
      <c r="P27" s="29">
        <f>8*41</f>
        <v>328</v>
      </c>
    </row>
    <row r="28" spans="1:16" ht="15.5">
      <c r="A28" s="65" t="s">
        <v>145</v>
      </c>
      <c r="B28" s="61" t="s">
        <v>117</v>
      </c>
      <c r="C28" s="57" t="s">
        <v>17</v>
      </c>
      <c r="D28" s="57">
        <v>1</v>
      </c>
      <c r="E28" s="31"/>
      <c r="F28" s="75">
        <f t="shared" si="0"/>
        <v>0</v>
      </c>
      <c r="G28" s="1">
        <f t="shared" si="6"/>
        <v>35</v>
      </c>
      <c r="H28" s="1"/>
      <c r="I28" s="1">
        <f t="shared" si="7"/>
        <v>375</v>
      </c>
      <c r="J28" s="114">
        <f t="shared" si="1"/>
        <v>410</v>
      </c>
      <c r="K28" s="114">
        <f t="shared" si="2"/>
        <v>0</v>
      </c>
      <c r="L28" s="33">
        <f t="shared" si="3"/>
        <v>0</v>
      </c>
      <c r="M28" s="33">
        <f t="shared" si="4"/>
        <v>0</v>
      </c>
      <c r="N28" s="33">
        <f t="shared" si="5"/>
        <v>0</v>
      </c>
      <c r="O28" s="10"/>
    </row>
    <row r="29" spans="1:16" ht="15.5">
      <c r="A29" s="65" t="s">
        <v>146</v>
      </c>
      <c r="B29" s="60" t="s">
        <v>118</v>
      </c>
      <c r="C29" s="56" t="s">
        <v>43</v>
      </c>
      <c r="D29" s="56">
        <v>1</v>
      </c>
      <c r="E29" s="28"/>
      <c r="F29" s="75">
        <f t="shared" si="0"/>
        <v>0</v>
      </c>
      <c r="G29" s="1">
        <f t="shared" si="6"/>
        <v>35</v>
      </c>
      <c r="H29" s="1"/>
      <c r="I29" s="1">
        <f t="shared" si="7"/>
        <v>375</v>
      </c>
      <c r="J29" s="114">
        <f t="shared" si="1"/>
        <v>410</v>
      </c>
      <c r="K29" s="114">
        <f t="shared" si="2"/>
        <v>0</v>
      </c>
      <c r="L29" s="33">
        <f t="shared" si="3"/>
        <v>0</v>
      </c>
      <c r="M29" s="33">
        <f t="shared" si="4"/>
        <v>0</v>
      </c>
      <c r="N29" s="33">
        <f t="shared" si="5"/>
        <v>0</v>
      </c>
      <c r="O29" s="2"/>
    </row>
    <row r="30" spans="1:16" ht="15.5">
      <c r="A30" s="65" t="s">
        <v>147</v>
      </c>
      <c r="B30" s="62" t="s">
        <v>78</v>
      </c>
      <c r="C30" s="56" t="s">
        <v>17</v>
      </c>
      <c r="D30" s="56">
        <v>1</v>
      </c>
      <c r="E30" s="28"/>
      <c r="F30" s="75">
        <f t="shared" si="0"/>
        <v>0</v>
      </c>
      <c r="G30" s="1">
        <f t="shared" si="6"/>
        <v>35</v>
      </c>
      <c r="H30" s="1"/>
      <c r="I30" s="1">
        <f t="shared" si="7"/>
        <v>375</v>
      </c>
      <c r="J30" s="114">
        <f t="shared" si="1"/>
        <v>410</v>
      </c>
      <c r="K30" s="114">
        <f t="shared" si="2"/>
        <v>0</v>
      </c>
      <c r="L30" s="33">
        <f t="shared" si="3"/>
        <v>0</v>
      </c>
      <c r="M30" s="33">
        <f t="shared" si="4"/>
        <v>0</v>
      </c>
      <c r="N30" s="33">
        <f t="shared" si="5"/>
        <v>0</v>
      </c>
      <c r="O30" s="9"/>
    </row>
    <row r="31" spans="1:16" ht="15.5">
      <c r="A31" s="65" t="s">
        <v>148</v>
      </c>
      <c r="B31" s="62" t="s">
        <v>55</v>
      </c>
      <c r="C31" s="56" t="s">
        <v>17</v>
      </c>
      <c r="D31" s="56">
        <v>1</v>
      </c>
      <c r="E31" s="28"/>
      <c r="F31" s="75">
        <f t="shared" si="0"/>
        <v>0</v>
      </c>
      <c r="G31" s="1">
        <f t="shared" si="6"/>
        <v>35</v>
      </c>
      <c r="H31" s="1"/>
      <c r="I31" s="1">
        <f t="shared" si="7"/>
        <v>375</v>
      </c>
      <c r="J31" s="114">
        <f t="shared" si="1"/>
        <v>410</v>
      </c>
      <c r="K31" s="114">
        <f t="shared" si="2"/>
        <v>0</v>
      </c>
      <c r="L31" s="33">
        <f t="shared" si="3"/>
        <v>0</v>
      </c>
      <c r="M31" s="33">
        <f t="shared" si="4"/>
        <v>0</v>
      </c>
      <c r="N31" s="33">
        <f t="shared" si="5"/>
        <v>0</v>
      </c>
      <c r="O31" s="2"/>
    </row>
    <row r="32" spans="1:16" ht="15.5">
      <c r="A32" s="65" t="s">
        <v>149</v>
      </c>
      <c r="B32" s="62" t="s">
        <v>58</v>
      </c>
      <c r="C32" s="56" t="s">
        <v>50</v>
      </c>
      <c r="D32" s="56">
        <v>1</v>
      </c>
      <c r="E32" s="28"/>
      <c r="F32" s="75">
        <f t="shared" si="0"/>
        <v>0</v>
      </c>
      <c r="G32" s="1">
        <f t="shared" si="6"/>
        <v>35</v>
      </c>
      <c r="H32" s="1"/>
      <c r="I32" s="1">
        <f t="shared" si="7"/>
        <v>375</v>
      </c>
      <c r="J32" s="114">
        <f t="shared" si="1"/>
        <v>410</v>
      </c>
      <c r="K32" s="114">
        <f t="shared" si="2"/>
        <v>0</v>
      </c>
      <c r="L32" s="33">
        <f t="shared" si="3"/>
        <v>0</v>
      </c>
      <c r="M32" s="33">
        <f t="shared" si="4"/>
        <v>0</v>
      </c>
      <c r="N32" s="33">
        <f t="shared" si="5"/>
        <v>0</v>
      </c>
      <c r="O32" s="2"/>
    </row>
    <row r="33" spans="1:19" ht="15.5">
      <c r="A33" s="65" t="s">
        <v>150</v>
      </c>
      <c r="B33" s="63" t="s">
        <v>44</v>
      </c>
      <c r="C33" s="58" t="s">
        <v>4</v>
      </c>
      <c r="D33" s="58">
        <v>1</v>
      </c>
      <c r="E33" s="51"/>
      <c r="F33" s="75">
        <f>E33*D33</f>
        <v>0</v>
      </c>
      <c r="G33" s="1">
        <f t="shared" si="6"/>
        <v>35</v>
      </c>
      <c r="H33" s="1"/>
      <c r="I33" s="1">
        <f t="shared" si="7"/>
        <v>375</v>
      </c>
      <c r="J33" s="114">
        <f t="shared" si="1"/>
        <v>410</v>
      </c>
      <c r="K33" s="114">
        <f t="shared" si="2"/>
        <v>0</v>
      </c>
      <c r="L33" s="33">
        <f t="shared" si="3"/>
        <v>0</v>
      </c>
      <c r="M33" s="33">
        <f t="shared" si="4"/>
        <v>0</v>
      </c>
      <c r="N33" s="33">
        <f t="shared" si="5"/>
        <v>0</v>
      </c>
      <c r="O33" s="16"/>
    </row>
    <row r="34" spans="1:19" ht="15.5">
      <c r="A34" s="65" t="s">
        <v>151</v>
      </c>
      <c r="B34" s="62" t="s">
        <v>9</v>
      </c>
      <c r="C34" s="56" t="s">
        <v>4</v>
      </c>
      <c r="D34" s="56">
        <v>1</v>
      </c>
      <c r="E34" s="28"/>
      <c r="F34" s="75">
        <f t="shared" si="0"/>
        <v>0</v>
      </c>
      <c r="G34" s="1">
        <f t="shared" si="6"/>
        <v>35</v>
      </c>
      <c r="H34" s="1"/>
      <c r="I34" s="1">
        <f t="shared" si="7"/>
        <v>375</v>
      </c>
      <c r="J34" s="114">
        <f t="shared" si="1"/>
        <v>410</v>
      </c>
      <c r="K34" s="114">
        <f t="shared" si="2"/>
        <v>0</v>
      </c>
      <c r="L34" s="33">
        <f t="shared" si="3"/>
        <v>0</v>
      </c>
      <c r="M34" s="33">
        <f t="shared" si="4"/>
        <v>0</v>
      </c>
      <c r="N34" s="33">
        <f t="shared" si="5"/>
        <v>0</v>
      </c>
      <c r="O34" s="2"/>
      <c r="S34" s="32">
        <f>P40/375</f>
        <v>0</v>
      </c>
    </row>
    <row r="35" spans="1:19" ht="15.5">
      <c r="A35" s="65" t="s">
        <v>152</v>
      </c>
      <c r="B35" s="62" t="s">
        <v>119</v>
      </c>
      <c r="C35" s="56" t="s">
        <v>56</v>
      </c>
      <c r="D35" s="56">
        <v>1</v>
      </c>
      <c r="E35" s="28"/>
      <c r="F35" s="75">
        <f t="shared" si="0"/>
        <v>0</v>
      </c>
      <c r="G35" s="1">
        <f t="shared" si="6"/>
        <v>35</v>
      </c>
      <c r="H35" s="1"/>
      <c r="I35" s="1">
        <f t="shared" si="7"/>
        <v>375</v>
      </c>
      <c r="J35" s="114">
        <f t="shared" si="1"/>
        <v>410</v>
      </c>
      <c r="K35" s="114">
        <f t="shared" si="2"/>
        <v>0</v>
      </c>
      <c r="L35" s="33">
        <f t="shared" si="3"/>
        <v>0</v>
      </c>
      <c r="M35" s="33">
        <f t="shared" si="4"/>
        <v>0</v>
      </c>
      <c r="N35" s="33">
        <f t="shared" si="5"/>
        <v>0</v>
      </c>
      <c r="O35" s="17"/>
    </row>
    <row r="36" spans="1:19" ht="16" thickBot="1">
      <c r="A36" s="115" t="s">
        <v>153</v>
      </c>
      <c r="B36" s="63" t="s">
        <v>57</v>
      </c>
      <c r="C36" s="58" t="s">
        <v>51</v>
      </c>
      <c r="D36" s="58">
        <v>1</v>
      </c>
      <c r="E36" s="51"/>
      <c r="F36" s="116">
        <f t="shared" si="0"/>
        <v>0</v>
      </c>
      <c r="G36" s="117">
        <f t="shared" si="6"/>
        <v>35</v>
      </c>
      <c r="H36" s="117"/>
      <c r="I36" s="117">
        <f t="shared" si="7"/>
        <v>375</v>
      </c>
      <c r="J36" s="118">
        <f t="shared" si="1"/>
        <v>410</v>
      </c>
      <c r="K36" s="118">
        <f t="shared" si="2"/>
        <v>0</v>
      </c>
      <c r="L36" s="119">
        <f t="shared" si="3"/>
        <v>0</v>
      </c>
      <c r="M36" s="119">
        <f t="shared" si="4"/>
        <v>0</v>
      </c>
      <c r="N36" s="119">
        <f t="shared" si="5"/>
        <v>0</v>
      </c>
      <c r="O36" s="120"/>
    </row>
    <row r="37" spans="1:19" ht="15" thickBot="1">
      <c r="A37" s="121"/>
      <c r="B37" s="122" t="s">
        <v>193</v>
      </c>
      <c r="C37" s="122"/>
      <c r="D37" s="122"/>
      <c r="E37" s="123">
        <f>SUM(E7:E36)</f>
        <v>0</v>
      </c>
      <c r="F37" s="123">
        <f>SUM(F7:F36)</f>
        <v>0</v>
      </c>
      <c r="G37" s="124">
        <f t="shared" ref="G37:I37" si="8">SUM(G7:G36)</f>
        <v>2245</v>
      </c>
      <c r="H37" s="124">
        <f t="shared" si="8"/>
        <v>0</v>
      </c>
      <c r="I37" s="124">
        <f t="shared" si="8"/>
        <v>10875</v>
      </c>
      <c r="J37" s="125">
        <f>SUM(J7:J36)</f>
        <v>13120</v>
      </c>
      <c r="K37" s="125">
        <f t="shared" ref="K37:N37" si="9">SUM(K7:K36)</f>
        <v>0</v>
      </c>
      <c r="L37" s="123">
        <f t="shared" si="9"/>
        <v>0</v>
      </c>
      <c r="M37" s="123">
        <f t="shared" si="9"/>
        <v>0</v>
      </c>
      <c r="N37" s="123">
        <f t="shared" si="9"/>
        <v>0</v>
      </c>
      <c r="O37" s="123"/>
    </row>
    <row r="38" spans="1:19">
      <c r="E38" s="26"/>
    </row>
    <row r="39" spans="1:19" ht="10.5" customHeight="1"/>
  </sheetData>
  <mergeCells count="10">
    <mergeCell ref="B2:O2"/>
    <mergeCell ref="A5:A6"/>
    <mergeCell ref="B5:B6"/>
    <mergeCell ref="C5:C6"/>
    <mergeCell ref="E5:E6"/>
    <mergeCell ref="F5:F6"/>
    <mergeCell ref="O5:O6"/>
    <mergeCell ref="G5:J5"/>
    <mergeCell ref="K5:N5"/>
    <mergeCell ref="D5:D6"/>
  </mergeCells>
  <phoneticPr fontId="36" type="noConversion"/>
  <pageMargins left="0.7" right="0.7" top="0.75" bottom="0.75" header="0.3" footer="0.3"/>
  <pageSetup scale="49" orientation="landscape" r:id="rId1"/>
</worksheet>
</file>

<file path=docMetadata/LabelInfo.xml><?xml version="1.0" encoding="utf-8"?>
<clbl:labelList xmlns:clbl="http://schemas.microsoft.com/office/2020/mipLabelMetadata">
  <clbl:label id="{b8c41dfa-d905-4bce-a2de-bd7b153744b5}" enabled="1" method="Privileged" siteId="{fe981bef-f131-49ac-ad1e-de0ab4a4c58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اجمالي العرض</vt:lpstr>
      <vt:lpstr>A الفرن الشمسي - الصندوق</vt:lpstr>
      <vt:lpstr>مواد الاظاءه الشمسية B</vt:lpstr>
      <vt:lpstr>ادوات التدريب C  </vt:lpstr>
      <vt:lpstr>'A الفرن الشمسي - الصندوق'!Print_Area</vt:lpstr>
      <vt:lpstr>'اجمالي العرض'!Print_Area</vt:lpstr>
      <vt:lpstr>'ادوات التدريب C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admin2</dc:creator>
  <cp:lastModifiedBy>Nazem</cp:lastModifiedBy>
  <cp:lastPrinted>2025-03-02T22:44:52Z</cp:lastPrinted>
  <dcterms:created xsi:type="dcterms:W3CDTF">2024-12-26T16:25:43Z</dcterms:created>
  <dcterms:modified xsi:type="dcterms:W3CDTF">2025-03-15T20:28:36Z</dcterms:modified>
</cp:coreProperties>
</file>